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445" tabRatio="880"/>
  </bookViews>
  <sheets>
    <sheet name="Cotton vs. Corn 1" sheetId="45" r:id="rId1"/>
    <sheet name="Cotton vs. Corn 2" sheetId="38" r:id="rId2"/>
    <sheet name="Cotton vs. Soybeans 1" sheetId="46" r:id="rId3"/>
    <sheet name="Cotton vs. Soybeans 2" sheetId="39" r:id="rId4"/>
    <sheet name="Corn vs. Soybeans" sheetId="40" r:id="rId5"/>
  </sheets>
  <definedNames>
    <definedName name="_xlnm.Print_Area" localSheetId="4">'Corn vs. Soybeans'!$A$1:$Q$40</definedName>
    <definedName name="_xlnm.Print_Area" localSheetId="0">'Cotton vs. Corn 1'!$A$1:$Q$40</definedName>
    <definedName name="_xlnm.Print_Area" localSheetId="1">'Cotton vs. Corn 2'!$A$1:$Q$40</definedName>
    <definedName name="_xlnm.Print_Area" localSheetId="2">'Cotton vs. Soybeans 1'!$A$1:$Q$40</definedName>
    <definedName name="_xlnm.Print_Area" localSheetId="3">'Cotton vs. Soybeans 2'!$A$1:$Q$40</definedName>
  </definedNames>
  <calcPr calcId="145621"/>
</workbook>
</file>

<file path=xl/calcChain.xml><?xml version="1.0" encoding="utf-8"?>
<calcChain xmlns="http://schemas.openxmlformats.org/spreadsheetml/2006/main">
  <c r="M33" i="46" l="1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K33" i="46"/>
  <c r="K32" i="46"/>
  <c r="K31" i="46"/>
  <c r="K30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H33" i="46"/>
  <c r="H32" i="46"/>
  <c r="H31" i="46"/>
  <c r="H30" i="46"/>
  <c r="H29" i="46"/>
  <c r="H28" i="46"/>
  <c r="H27" i="46"/>
  <c r="H26" i="46"/>
  <c r="H25" i="46"/>
  <c r="H24" i="46"/>
  <c r="H23" i="46"/>
  <c r="H22" i="46"/>
  <c r="H21" i="46"/>
  <c r="H20" i="46"/>
  <c r="H19" i="46"/>
  <c r="H18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M17" i="46"/>
  <c r="L17" i="46"/>
  <c r="K17" i="46"/>
  <c r="J17" i="46"/>
  <c r="I17" i="46"/>
  <c r="H17" i="46"/>
  <c r="G17" i="46"/>
  <c r="F17" i="46"/>
  <c r="F17" i="38"/>
  <c r="G17" i="38" s="1"/>
  <c r="H17" i="38" s="1"/>
  <c r="I17" i="38" s="1"/>
  <c r="J17" i="38" s="1"/>
  <c r="K17" i="38" s="1"/>
  <c r="L17" i="38" s="1"/>
  <c r="M17" i="38" s="1"/>
  <c r="E18" i="38"/>
  <c r="E18" i="45"/>
  <c r="G17" i="45"/>
  <c r="G18" i="45" s="1"/>
  <c r="F17" i="45"/>
  <c r="F18" i="45" s="1"/>
  <c r="D19" i="46"/>
  <c r="L14" i="46"/>
  <c r="F14" i="46"/>
  <c r="F12" i="46" s="1"/>
  <c r="L13" i="46"/>
  <c r="F13" i="46"/>
  <c r="L12" i="46"/>
  <c r="D19" i="45"/>
  <c r="L14" i="45"/>
  <c r="F14" i="45"/>
  <c r="F12" i="45" s="1"/>
  <c r="L13" i="45"/>
  <c r="F13" i="45"/>
  <c r="L12" i="45"/>
  <c r="H17" i="45" l="1"/>
  <c r="E19" i="45"/>
  <c r="F19" i="45"/>
  <c r="G19" i="45"/>
  <c r="H19" i="45"/>
  <c r="D20" i="46"/>
  <c r="D20" i="45"/>
  <c r="H20" i="45" l="1"/>
  <c r="G20" i="45"/>
  <c r="F20" i="45"/>
  <c r="E20" i="45"/>
  <c r="I17" i="45"/>
  <c r="H18" i="45"/>
  <c r="D21" i="46"/>
  <c r="D21" i="45"/>
  <c r="I18" i="45" l="1"/>
  <c r="J17" i="45"/>
  <c r="I19" i="45"/>
  <c r="I21" i="45"/>
  <c r="H21" i="45"/>
  <c r="G21" i="45"/>
  <c r="F21" i="45"/>
  <c r="E21" i="45"/>
  <c r="I20" i="45"/>
  <c r="D22" i="46"/>
  <c r="D22" i="45"/>
  <c r="K17" i="45" l="1"/>
  <c r="J18" i="45"/>
  <c r="J19" i="45"/>
  <c r="J20" i="45"/>
  <c r="K22" i="45"/>
  <c r="J22" i="45"/>
  <c r="I22" i="45"/>
  <c r="H22" i="45"/>
  <c r="G22" i="45"/>
  <c r="F22" i="45"/>
  <c r="E22" i="45"/>
  <c r="J21" i="45"/>
  <c r="D23" i="46"/>
  <c r="D23" i="45"/>
  <c r="L23" i="45" l="1"/>
  <c r="K23" i="45"/>
  <c r="J23" i="45"/>
  <c r="I23" i="45"/>
  <c r="H23" i="45"/>
  <c r="G23" i="45"/>
  <c r="F23" i="45"/>
  <c r="E23" i="45"/>
  <c r="K18" i="45"/>
  <c r="L17" i="45"/>
  <c r="K19" i="45"/>
  <c r="K20" i="45"/>
  <c r="K21" i="45"/>
  <c r="D24" i="46"/>
  <c r="D24" i="45"/>
  <c r="L24" i="45" l="1"/>
  <c r="K24" i="45"/>
  <c r="J24" i="45"/>
  <c r="I24" i="45"/>
  <c r="H24" i="45"/>
  <c r="G24" i="45"/>
  <c r="F24" i="45"/>
  <c r="E24" i="45"/>
  <c r="M17" i="45"/>
  <c r="L18" i="45"/>
  <c r="L19" i="45"/>
  <c r="L20" i="45"/>
  <c r="L21" i="45"/>
  <c r="L22" i="45"/>
  <c r="D25" i="46"/>
  <c r="D25" i="45"/>
  <c r="M18" i="45" l="1"/>
  <c r="M19" i="45"/>
  <c r="M20" i="45"/>
  <c r="M21" i="45"/>
  <c r="M22" i="45"/>
  <c r="M23" i="45"/>
  <c r="M25" i="45"/>
  <c r="L25" i="45"/>
  <c r="K25" i="45"/>
  <c r="J25" i="45"/>
  <c r="I25" i="45"/>
  <c r="H25" i="45"/>
  <c r="G25" i="45"/>
  <c r="F25" i="45"/>
  <c r="E25" i="45"/>
  <c r="M24" i="45"/>
  <c r="D26" i="46"/>
  <c r="D26" i="45"/>
  <c r="M26" i="45" l="1"/>
  <c r="L26" i="45"/>
  <c r="K26" i="45"/>
  <c r="J26" i="45"/>
  <c r="I26" i="45"/>
  <c r="H26" i="45"/>
  <c r="G26" i="45"/>
  <c r="F26" i="45"/>
  <c r="E26" i="45"/>
  <c r="D27" i="46"/>
  <c r="D27" i="45"/>
  <c r="M27" i="45" l="1"/>
  <c r="L27" i="45"/>
  <c r="K27" i="45"/>
  <c r="J27" i="45"/>
  <c r="I27" i="45"/>
  <c r="H27" i="45"/>
  <c r="G27" i="45"/>
  <c r="F27" i="45"/>
  <c r="E27" i="45"/>
  <c r="D28" i="46"/>
  <c r="D28" i="45"/>
  <c r="M28" i="45" l="1"/>
  <c r="L28" i="45"/>
  <c r="K28" i="45"/>
  <c r="J28" i="45"/>
  <c r="I28" i="45"/>
  <c r="H28" i="45"/>
  <c r="G28" i="45"/>
  <c r="F28" i="45"/>
  <c r="E28" i="45"/>
  <c r="D29" i="46"/>
  <c r="D29" i="45"/>
  <c r="M29" i="45" l="1"/>
  <c r="L29" i="45"/>
  <c r="K29" i="45"/>
  <c r="J29" i="45"/>
  <c r="I29" i="45"/>
  <c r="H29" i="45"/>
  <c r="G29" i="45"/>
  <c r="F29" i="45"/>
  <c r="E29" i="45"/>
  <c r="D30" i="46"/>
  <c r="D30" i="45"/>
  <c r="M30" i="45" l="1"/>
  <c r="L30" i="45"/>
  <c r="K30" i="45"/>
  <c r="J30" i="45"/>
  <c r="I30" i="45"/>
  <c r="H30" i="45"/>
  <c r="G30" i="45"/>
  <c r="F30" i="45"/>
  <c r="E30" i="45"/>
  <c r="D31" i="46"/>
  <c r="D31" i="45"/>
  <c r="M31" i="45" l="1"/>
  <c r="L31" i="45"/>
  <c r="K31" i="45"/>
  <c r="J31" i="45"/>
  <c r="I31" i="45"/>
  <c r="H31" i="45"/>
  <c r="G31" i="45"/>
  <c r="F31" i="45"/>
  <c r="E31" i="45"/>
  <c r="D32" i="46"/>
  <c r="D32" i="45"/>
  <c r="M32" i="45" l="1"/>
  <c r="L32" i="45"/>
  <c r="K32" i="45"/>
  <c r="J32" i="45"/>
  <c r="I32" i="45"/>
  <c r="H32" i="45"/>
  <c r="G32" i="45"/>
  <c r="F32" i="45"/>
  <c r="E32" i="45"/>
  <c r="D33" i="46"/>
  <c r="D33" i="45"/>
  <c r="M33" i="45" l="1"/>
  <c r="L33" i="45"/>
  <c r="K33" i="45"/>
  <c r="J33" i="45"/>
  <c r="I33" i="45"/>
  <c r="H33" i="45"/>
  <c r="G33" i="45"/>
  <c r="F33" i="45"/>
  <c r="E33" i="45"/>
  <c r="D19" i="40"/>
  <c r="D20" i="40" s="1"/>
  <c r="D21" i="40" s="1"/>
  <c r="D22" i="40" s="1"/>
  <c r="D23" i="40" s="1"/>
  <c r="D24" i="40" s="1"/>
  <c r="D25" i="40" s="1"/>
  <c r="D26" i="40" s="1"/>
  <c r="D27" i="40" s="1"/>
  <c r="E18" i="40"/>
  <c r="F17" i="40"/>
  <c r="F18" i="40" s="1"/>
  <c r="L14" i="40"/>
  <c r="L12" i="40" s="1"/>
  <c r="F14" i="40"/>
  <c r="F12" i="40" s="1"/>
  <c r="L13" i="40"/>
  <c r="F13" i="40"/>
  <c r="F27" i="40" l="1"/>
  <c r="D28" i="40"/>
  <c r="D29" i="40" s="1"/>
  <c r="D30" i="40" s="1"/>
  <c r="D31" i="40" s="1"/>
  <c r="D32" i="40" s="1"/>
  <c r="D33" i="40" s="1"/>
  <c r="G17" i="40"/>
  <c r="F19" i="40"/>
  <c r="E19" i="40"/>
  <c r="G19" i="40"/>
  <c r="D20" i="39"/>
  <c r="D19" i="39"/>
  <c r="E18" i="39"/>
  <c r="F17" i="39"/>
  <c r="F19" i="39" s="1"/>
  <c r="L14" i="39"/>
  <c r="L12" i="39" s="1"/>
  <c r="F14" i="39"/>
  <c r="F12" i="39" s="1"/>
  <c r="L13" i="39"/>
  <c r="F13" i="39"/>
  <c r="G18" i="40" l="1"/>
  <c r="H17" i="40"/>
  <c r="G20" i="40"/>
  <c r="E20" i="40"/>
  <c r="H20" i="40"/>
  <c r="F20" i="40"/>
  <c r="G17" i="39"/>
  <c r="F18" i="39"/>
  <c r="G18" i="39"/>
  <c r="H17" i="39"/>
  <c r="G20" i="39"/>
  <c r="E20" i="39"/>
  <c r="H20" i="39"/>
  <c r="G19" i="39"/>
  <c r="E19" i="39"/>
  <c r="H19" i="39"/>
  <c r="F20" i="39"/>
  <c r="D21" i="39"/>
  <c r="L14" i="38"/>
  <c r="L12" i="38" s="1"/>
  <c r="L13" i="38"/>
  <c r="F14" i="38"/>
  <c r="F13" i="38"/>
  <c r="F12" i="38" l="1"/>
  <c r="G21" i="40"/>
  <c r="E21" i="40"/>
  <c r="H21" i="40"/>
  <c r="F21" i="40"/>
  <c r="H18" i="40"/>
  <c r="I17" i="40"/>
  <c r="H19" i="40"/>
  <c r="G21" i="39"/>
  <c r="E21" i="39"/>
  <c r="H21" i="39"/>
  <c r="D22" i="39"/>
  <c r="F21" i="39"/>
  <c r="I17" i="39"/>
  <c r="H18" i="39"/>
  <c r="D19" i="38"/>
  <c r="I18" i="40" l="1"/>
  <c r="J17" i="40"/>
  <c r="I19" i="40"/>
  <c r="I20" i="40"/>
  <c r="I22" i="40"/>
  <c r="G22" i="40"/>
  <c r="E22" i="40"/>
  <c r="J22" i="40"/>
  <c r="H22" i="40"/>
  <c r="F22" i="40"/>
  <c r="I21" i="40"/>
  <c r="I18" i="39"/>
  <c r="J17" i="39"/>
  <c r="I19" i="39"/>
  <c r="I20" i="39"/>
  <c r="I21" i="39"/>
  <c r="I22" i="39"/>
  <c r="G22" i="39"/>
  <c r="E22" i="39"/>
  <c r="D23" i="39"/>
  <c r="J22" i="39"/>
  <c r="F22" i="39"/>
  <c r="H22" i="39"/>
  <c r="G19" i="38"/>
  <c r="F18" i="38"/>
  <c r="D20" i="38"/>
  <c r="F19" i="38"/>
  <c r="E19" i="38"/>
  <c r="I23" i="40" l="1"/>
  <c r="G23" i="40"/>
  <c r="E23" i="40"/>
  <c r="J23" i="40"/>
  <c r="H23" i="40"/>
  <c r="F23" i="40"/>
  <c r="J18" i="40"/>
  <c r="K17" i="40"/>
  <c r="J19" i="40"/>
  <c r="J20" i="40"/>
  <c r="J21" i="40"/>
  <c r="I23" i="39"/>
  <c r="G23" i="39"/>
  <c r="E23" i="39"/>
  <c r="H23" i="39"/>
  <c r="D24" i="39"/>
  <c r="J23" i="39"/>
  <c r="F23" i="39"/>
  <c r="J18" i="39"/>
  <c r="J19" i="39"/>
  <c r="K17" i="39"/>
  <c r="J20" i="39"/>
  <c r="J21" i="39"/>
  <c r="D21" i="38"/>
  <c r="G20" i="38"/>
  <c r="F20" i="38"/>
  <c r="E20" i="38"/>
  <c r="G18" i="38"/>
  <c r="K18" i="40" l="1"/>
  <c r="L17" i="40"/>
  <c r="K19" i="40"/>
  <c r="K20" i="40"/>
  <c r="K21" i="40"/>
  <c r="K22" i="40"/>
  <c r="K24" i="40"/>
  <c r="I24" i="40"/>
  <c r="G24" i="40"/>
  <c r="E24" i="40"/>
  <c r="L24" i="40"/>
  <c r="J24" i="40"/>
  <c r="H24" i="40"/>
  <c r="F24" i="40"/>
  <c r="K23" i="40"/>
  <c r="K18" i="39"/>
  <c r="L17" i="39"/>
  <c r="K20" i="39"/>
  <c r="K19" i="39"/>
  <c r="K21" i="39"/>
  <c r="K22" i="39"/>
  <c r="K24" i="39"/>
  <c r="I24" i="39"/>
  <c r="G24" i="39"/>
  <c r="E24" i="39"/>
  <c r="D25" i="39"/>
  <c r="J24" i="39"/>
  <c r="F24" i="39"/>
  <c r="L24" i="39"/>
  <c r="H24" i="39"/>
  <c r="K23" i="39"/>
  <c r="I21" i="38"/>
  <c r="H18" i="38"/>
  <c r="H19" i="38"/>
  <c r="H20" i="38"/>
  <c r="D22" i="38"/>
  <c r="H21" i="38"/>
  <c r="G21" i="38"/>
  <c r="F21" i="38"/>
  <c r="E21" i="38"/>
  <c r="K25" i="40" l="1"/>
  <c r="I25" i="40"/>
  <c r="G25" i="40"/>
  <c r="E25" i="40"/>
  <c r="L25" i="40"/>
  <c r="J25" i="40"/>
  <c r="H25" i="40"/>
  <c r="F25" i="40"/>
  <c r="L18" i="40"/>
  <c r="M17" i="40"/>
  <c r="L19" i="40"/>
  <c r="L20" i="40"/>
  <c r="L21" i="40"/>
  <c r="L22" i="40"/>
  <c r="L23" i="40"/>
  <c r="K25" i="39"/>
  <c r="I25" i="39"/>
  <c r="G25" i="39"/>
  <c r="E25" i="39"/>
  <c r="L25" i="39"/>
  <c r="H25" i="39"/>
  <c r="D26" i="39"/>
  <c r="J25" i="39"/>
  <c r="F25" i="39"/>
  <c r="M17" i="39"/>
  <c r="L18" i="39"/>
  <c r="L19" i="39"/>
  <c r="L20" i="39"/>
  <c r="L21" i="39"/>
  <c r="L22" i="39"/>
  <c r="L23" i="39"/>
  <c r="D23" i="38"/>
  <c r="I22" i="38"/>
  <c r="H22" i="38"/>
  <c r="G22" i="38"/>
  <c r="F22" i="38"/>
  <c r="E22" i="38"/>
  <c r="I18" i="38"/>
  <c r="I19" i="38"/>
  <c r="I20" i="38"/>
  <c r="M18" i="40" l="1"/>
  <c r="M19" i="40"/>
  <c r="M20" i="40"/>
  <c r="M21" i="40"/>
  <c r="M22" i="40"/>
  <c r="M23" i="40"/>
  <c r="M24" i="40"/>
  <c r="M26" i="40"/>
  <c r="K26" i="40"/>
  <c r="I26" i="40"/>
  <c r="G26" i="40"/>
  <c r="E26" i="40"/>
  <c r="L26" i="40"/>
  <c r="J26" i="40"/>
  <c r="H26" i="40"/>
  <c r="F26" i="40"/>
  <c r="M25" i="40"/>
  <c r="M18" i="39"/>
  <c r="M19" i="39"/>
  <c r="M20" i="39"/>
  <c r="M21" i="39"/>
  <c r="M22" i="39"/>
  <c r="M23" i="39"/>
  <c r="M24" i="39"/>
  <c r="M25" i="39"/>
  <c r="M26" i="39"/>
  <c r="K26" i="39"/>
  <c r="I26" i="39"/>
  <c r="G26" i="39"/>
  <c r="E26" i="39"/>
  <c r="D27" i="39"/>
  <c r="J26" i="39"/>
  <c r="F26" i="39"/>
  <c r="L26" i="39"/>
  <c r="H26" i="39"/>
  <c r="K23" i="38"/>
  <c r="J18" i="38"/>
  <c r="J19" i="38"/>
  <c r="J20" i="38"/>
  <c r="J21" i="38"/>
  <c r="J22" i="38"/>
  <c r="D24" i="38"/>
  <c r="J23" i="38"/>
  <c r="I23" i="38"/>
  <c r="H23" i="38"/>
  <c r="G23" i="38"/>
  <c r="F23" i="38"/>
  <c r="E23" i="38"/>
  <c r="M27" i="40" l="1"/>
  <c r="K27" i="40"/>
  <c r="I27" i="40"/>
  <c r="G27" i="40"/>
  <c r="E27" i="40"/>
  <c r="L27" i="40"/>
  <c r="J27" i="40"/>
  <c r="H27" i="40"/>
  <c r="M27" i="39"/>
  <c r="K27" i="39"/>
  <c r="I27" i="39"/>
  <c r="G27" i="39"/>
  <c r="E27" i="39"/>
  <c r="L27" i="39"/>
  <c r="H27" i="39"/>
  <c r="D28" i="39"/>
  <c r="J27" i="39"/>
  <c r="F27" i="39"/>
  <c r="D25" i="38"/>
  <c r="K24" i="38"/>
  <c r="J24" i="38"/>
  <c r="I24" i="38"/>
  <c r="H24" i="38"/>
  <c r="G24" i="38"/>
  <c r="F24" i="38"/>
  <c r="E24" i="38"/>
  <c r="K18" i="38"/>
  <c r="K19" i="38"/>
  <c r="K20" i="38"/>
  <c r="K21" i="38"/>
  <c r="K22" i="38"/>
  <c r="M28" i="40" l="1"/>
  <c r="K28" i="40"/>
  <c r="I28" i="40"/>
  <c r="G28" i="40"/>
  <c r="E28" i="40"/>
  <c r="L28" i="40"/>
  <c r="J28" i="40"/>
  <c r="H28" i="40"/>
  <c r="F28" i="40"/>
  <c r="M28" i="39"/>
  <c r="K28" i="39"/>
  <c r="I28" i="39"/>
  <c r="G28" i="39"/>
  <c r="E28" i="39"/>
  <c r="D29" i="39"/>
  <c r="J28" i="39"/>
  <c r="F28" i="39"/>
  <c r="L28" i="39"/>
  <c r="H28" i="39"/>
  <c r="M25" i="38"/>
  <c r="L18" i="38"/>
  <c r="L19" i="38"/>
  <c r="L20" i="38"/>
  <c r="L21" i="38"/>
  <c r="L22" i="38"/>
  <c r="L23" i="38"/>
  <c r="L24" i="38"/>
  <c r="D26" i="38"/>
  <c r="L25" i="38"/>
  <c r="K25" i="38"/>
  <c r="J25" i="38"/>
  <c r="I25" i="38"/>
  <c r="H25" i="38"/>
  <c r="G25" i="38"/>
  <c r="F25" i="38"/>
  <c r="E25" i="38"/>
  <c r="M29" i="40" l="1"/>
  <c r="K29" i="40"/>
  <c r="I29" i="40"/>
  <c r="G29" i="40"/>
  <c r="E29" i="40"/>
  <c r="L29" i="40"/>
  <c r="J29" i="40"/>
  <c r="H29" i="40"/>
  <c r="F29" i="40"/>
  <c r="M29" i="39"/>
  <c r="K29" i="39"/>
  <c r="I29" i="39"/>
  <c r="G29" i="39"/>
  <c r="E29" i="39"/>
  <c r="L29" i="39"/>
  <c r="H29" i="39"/>
  <c r="D30" i="39"/>
  <c r="J29" i="39"/>
  <c r="F29" i="39"/>
  <c r="D27" i="38"/>
  <c r="M26" i="38"/>
  <c r="L26" i="38"/>
  <c r="K26" i="38"/>
  <c r="J26" i="38"/>
  <c r="I26" i="38"/>
  <c r="H26" i="38"/>
  <c r="G26" i="38"/>
  <c r="F26" i="38"/>
  <c r="E26" i="38"/>
  <c r="M18" i="38"/>
  <c r="M19" i="38"/>
  <c r="M20" i="38"/>
  <c r="M21" i="38"/>
  <c r="M22" i="38"/>
  <c r="M23" i="38"/>
  <c r="M24" i="38"/>
  <c r="M30" i="40" l="1"/>
  <c r="K30" i="40"/>
  <c r="I30" i="40"/>
  <c r="G30" i="40"/>
  <c r="E30" i="40"/>
  <c r="L30" i="40"/>
  <c r="J30" i="40"/>
  <c r="H30" i="40"/>
  <c r="F30" i="40"/>
  <c r="M30" i="39"/>
  <c r="K30" i="39"/>
  <c r="I30" i="39"/>
  <c r="G30" i="39"/>
  <c r="E30" i="39"/>
  <c r="D31" i="39"/>
  <c r="J30" i="39"/>
  <c r="F30" i="39"/>
  <c r="L30" i="39"/>
  <c r="H30" i="39"/>
  <c r="D28" i="38"/>
  <c r="M27" i="38"/>
  <c r="L27" i="38"/>
  <c r="K27" i="38"/>
  <c r="J27" i="38"/>
  <c r="I27" i="38"/>
  <c r="H27" i="38"/>
  <c r="G27" i="38"/>
  <c r="F27" i="38"/>
  <c r="E27" i="38"/>
  <c r="M31" i="40" l="1"/>
  <c r="K31" i="40"/>
  <c r="I31" i="40"/>
  <c r="G31" i="40"/>
  <c r="E31" i="40"/>
  <c r="L31" i="40"/>
  <c r="J31" i="40"/>
  <c r="H31" i="40"/>
  <c r="F31" i="40"/>
  <c r="M31" i="39"/>
  <c r="K31" i="39"/>
  <c r="I31" i="39"/>
  <c r="G31" i="39"/>
  <c r="E31" i="39"/>
  <c r="L31" i="39"/>
  <c r="H31" i="39"/>
  <c r="D32" i="39"/>
  <c r="J31" i="39"/>
  <c r="F31" i="39"/>
  <c r="D29" i="38"/>
  <c r="M28" i="38"/>
  <c r="L28" i="38"/>
  <c r="K28" i="38"/>
  <c r="J28" i="38"/>
  <c r="I28" i="38"/>
  <c r="H28" i="38"/>
  <c r="G28" i="38"/>
  <c r="F28" i="38"/>
  <c r="E28" i="38"/>
  <c r="M32" i="40" l="1"/>
  <c r="K32" i="40"/>
  <c r="I32" i="40"/>
  <c r="G32" i="40"/>
  <c r="E32" i="40"/>
  <c r="L32" i="40"/>
  <c r="J32" i="40"/>
  <c r="H32" i="40"/>
  <c r="F32" i="40"/>
  <c r="M32" i="39"/>
  <c r="K32" i="39"/>
  <c r="I32" i="39"/>
  <c r="G32" i="39"/>
  <c r="E32" i="39"/>
  <c r="D33" i="39"/>
  <c r="J32" i="39"/>
  <c r="F32" i="39"/>
  <c r="L32" i="39"/>
  <c r="H32" i="39"/>
  <c r="D30" i="38"/>
  <c r="M29" i="38"/>
  <c r="L29" i="38"/>
  <c r="K29" i="38"/>
  <c r="J29" i="38"/>
  <c r="I29" i="38"/>
  <c r="H29" i="38"/>
  <c r="G29" i="38"/>
  <c r="F29" i="38"/>
  <c r="E29" i="38"/>
  <c r="M33" i="40" l="1"/>
  <c r="K33" i="40"/>
  <c r="I33" i="40"/>
  <c r="G33" i="40"/>
  <c r="E33" i="40"/>
  <c r="L33" i="40"/>
  <c r="J33" i="40"/>
  <c r="H33" i="40"/>
  <c r="F33" i="40"/>
  <c r="M33" i="39"/>
  <c r="K33" i="39"/>
  <c r="I33" i="39"/>
  <c r="G33" i="39"/>
  <c r="E33" i="39"/>
  <c r="L33" i="39"/>
  <c r="J33" i="39"/>
  <c r="H33" i="39"/>
  <c r="F33" i="39"/>
  <c r="D31" i="38"/>
  <c r="M30" i="38"/>
  <c r="L30" i="38"/>
  <c r="K30" i="38"/>
  <c r="J30" i="38"/>
  <c r="I30" i="38"/>
  <c r="H30" i="38"/>
  <c r="G30" i="38"/>
  <c r="F30" i="38"/>
  <c r="E30" i="38"/>
  <c r="D32" i="38" l="1"/>
  <c r="M31" i="38"/>
  <c r="L31" i="38"/>
  <c r="K31" i="38"/>
  <c r="J31" i="38"/>
  <c r="I31" i="38"/>
  <c r="H31" i="38"/>
  <c r="G31" i="38"/>
  <c r="F31" i="38"/>
  <c r="E31" i="38"/>
  <c r="D33" i="38" l="1"/>
  <c r="M32" i="38"/>
  <c r="L32" i="38"/>
  <c r="K32" i="38"/>
  <c r="J32" i="38"/>
  <c r="I32" i="38"/>
  <c r="H32" i="38"/>
  <c r="G32" i="38"/>
  <c r="F32" i="38"/>
  <c r="E32" i="38"/>
  <c r="M33" i="38" l="1"/>
  <c r="L33" i="38"/>
  <c r="K33" i="38"/>
  <c r="J33" i="38"/>
  <c r="I33" i="38"/>
  <c r="H33" i="38"/>
  <c r="G33" i="38"/>
  <c r="F33" i="38"/>
  <c r="E33" i="38"/>
</calcChain>
</file>

<file path=xl/sharedStrings.xml><?xml version="1.0" encoding="utf-8"?>
<sst xmlns="http://schemas.openxmlformats.org/spreadsheetml/2006/main" count="155" uniqueCount="40">
  <si>
    <t>pounds per acre</t>
  </si>
  <si>
    <t>bushels per acre</t>
  </si>
  <si>
    <t>Cotton Net Return Advantage Compared to Corn Net Returns</t>
  </si>
  <si>
    <t>Cotton Variable Costs =</t>
  </si>
  <si>
    <t>Corn Variable Costs =</t>
  </si>
  <si>
    <t>per acre</t>
  </si>
  <si>
    <t>Cotton Net Return Advantage Compared to Soybean Net Returns</t>
  </si>
  <si>
    <t>Soybean Variable Costs =</t>
  </si>
  <si>
    <t>Corn Expected Yield =</t>
  </si>
  <si>
    <t>Cotton Expected Yield =</t>
  </si>
  <si>
    <t>crop share</t>
  </si>
  <si>
    <t>Cotton Cash Rent =</t>
  </si>
  <si>
    <t>Cotton Share Rent =</t>
  </si>
  <si>
    <t>Corn Share Rent =</t>
  </si>
  <si>
    <t>Corn Cash Rent =</t>
  </si>
  <si>
    <t>Cell values in blue for costs, yield, rent and price can be changed by the user.</t>
  </si>
  <si>
    <t>Values in the table represent the difference between cotton net returns and corn net returns above variable cost and rent.</t>
  </si>
  <si>
    <t>Positive values highlighted in yellow indicate that cotton has a net return advantage over corn at that price, yield and cost level.</t>
  </si>
  <si>
    <t>Soybean Expected Yield =</t>
  </si>
  <si>
    <t>Soybean Share Rent =</t>
  </si>
  <si>
    <t>Soybean Cash Rent =</t>
  </si>
  <si>
    <t>Values in the table represent the difference between cotton net returns and soybean net returns above variable cost and rent.</t>
  </si>
  <si>
    <t>Positive values highlighted in yellow indicate that cotton has a net return advantage over soybeans at that price, yield and cost level.</t>
  </si>
  <si>
    <t>Corn Net Return Advantage Compared to Soybean Net Returns</t>
  </si>
  <si>
    <t>Values in the table represent the difference between corn net returns and soybean net returns above variable cost and rent.</t>
  </si>
  <si>
    <t>Positive values highlighted in yellow indicate that corn has a net return advantage over soybeans at that price, yield and cost level.</t>
  </si>
  <si>
    <t>Developed by Michael Salassi and Michael Deliberto</t>
  </si>
  <si>
    <t>Department of Agricultural Economics and Agribusiness</t>
  </si>
  <si>
    <t>Louisiana State University Agricultural Center</t>
  </si>
  <si>
    <t>Values in table equal to corn net returns minus soybean net returns above variable costs</t>
  </si>
  <si>
    <t>Values in table equal to cotton net returns minus soybean net returns above variable costs</t>
  </si>
  <si>
    <t>Values in table equal to cotton net returns minus corn net returns above variable costs</t>
  </si>
  <si>
    <t>Corn Price =</t>
  </si>
  <si>
    <t>per bushel</t>
  </si>
  <si>
    <t>11/13/2013</t>
  </si>
  <si>
    <t>Soybean Price =</t>
  </si>
  <si>
    <t>Cotton Price ($/lb)</t>
  </si>
  <si>
    <t>Cotton Yield (lbs/acre)</t>
  </si>
  <si>
    <t>Corn Price ($/bu)</t>
  </si>
  <si>
    <t>Soybean Price ($/bu)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</si>
</sst>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0" quotePrefix="1" applyFont="1" applyAlignment="1">
      <alignment horizontal="righ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164" fontId="3" fillId="2" borderId="0" xfId="0" applyNumberFormat="1" applyFont="1" applyFill="1" applyBorder="1"/>
    <xf numFmtId="164" fontId="2" fillId="2" borderId="0" xfId="0" applyNumberFormat="1" applyFont="1" applyFill="1" applyBorder="1"/>
    <xf numFmtId="3" fontId="1" fillId="0" borderId="0" xfId="0" applyNumberFormat="1" applyFont="1" applyFill="1" applyBorder="1"/>
    <xf numFmtId="2" fontId="1" fillId="2" borderId="0" xfId="0" applyNumberFormat="1" applyFont="1" applyFill="1" applyBorder="1"/>
    <xf numFmtId="3" fontId="1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8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2" borderId="8" xfId="0" applyFill="1" applyBorder="1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6" fillId="2" borderId="2" xfId="0" applyFont="1" applyFill="1" applyBorder="1" applyAlignment="1">
      <alignment horizontal="center"/>
    </xf>
    <xf numFmtId="0" fontId="7" fillId="0" borderId="0" xfId="0" applyFont="1"/>
    <xf numFmtId="0" fontId="8" fillId="2" borderId="7" xfId="0" applyFont="1" applyFill="1" applyBorder="1"/>
    <xf numFmtId="165" fontId="3" fillId="2" borderId="0" xfId="0" applyNumberFormat="1" applyFont="1" applyFill="1" applyBorder="1"/>
    <xf numFmtId="3" fontId="3" fillId="2" borderId="0" xfId="0" applyNumberFormat="1" applyFont="1" applyFill="1" applyBorder="1"/>
    <xf numFmtId="9" fontId="3" fillId="2" borderId="0" xfId="0" applyNumberFormat="1" applyFont="1" applyFill="1" applyBorder="1"/>
    <xf numFmtId="3" fontId="2" fillId="2" borderId="0" xfId="0" applyNumberFormat="1" applyFont="1" applyFill="1" applyBorder="1"/>
  </cellXfs>
  <cellStyles count="1">
    <cellStyle name="Normal" xfId="0" builtinId="0"/>
  </cellStyles>
  <dxfs count="1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numFmt numFmtId="165" formatCode="&quot;$&quot;#,##0"/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825500</xdr:colOff>
      <xdr:row>35</xdr:row>
      <xdr:rowOff>40089</xdr:rowOff>
    </xdr:from>
    <xdr:to>
      <xdr:col>14</xdr:col>
      <xdr:colOff>596900</xdr:colOff>
      <xdr:row>38</xdr:row>
      <xdr:rowOff>42297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2325" y="7964889"/>
          <a:ext cx="1266825" cy="716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825500</xdr:colOff>
      <xdr:row>35</xdr:row>
      <xdr:rowOff>40089</xdr:rowOff>
    </xdr:from>
    <xdr:to>
      <xdr:col>14</xdr:col>
      <xdr:colOff>596900</xdr:colOff>
      <xdr:row>38</xdr:row>
      <xdr:rowOff>42297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0900" y="8079189"/>
          <a:ext cx="1270000" cy="726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800100</xdr:colOff>
      <xdr:row>35</xdr:row>
      <xdr:rowOff>25400</xdr:rowOff>
    </xdr:from>
    <xdr:to>
      <xdr:col>14</xdr:col>
      <xdr:colOff>571500</xdr:colOff>
      <xdr:row>38</xdr:row>
      <xdr:rowOff>27608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7950200"/>
          <a:ext cx="1266825" cy="716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800100</xdr:colOff>
      <xdr:row>35</xdr:row>
      <xdr:rowOff>25400</xdr:rowOff>
    </xdr:from>
    <xdr:to>
      <xdr:col>14</xdr:col>
      <xdr:colOff>571500</xdr:colOff>
      <xdr:row>38</xdr:row>
      <xdr:rowOff>27608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8064500"/>
          <a:ext cx="1270000" cy="726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825500</xdr:colOff>
      <xdr:row>35</xdr:row>
      <xdr:rowOff>0</xdr:rowOff>
    </xdr:from>
    <xdr:to>
      <xdr:col>14</xdr:col>
      <xdr:colOff>596900</xdr:colOff>
      <xdr:row>38</xdr:row>
      <xdr:rowOff>2208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0900" y="8039100"/>
          <a:ext cx="1270000" cy="72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tabSelected="1" zoomScale="75" zoomScaleNormal="75" workbookViewId="0">
      <selection activeCell="T4" sqref="T4"/>
    </sheetView>
  </sheetViews>
  <sheetFormatPr defaultRowHeight="18.75" x14ac:dyDescent="0.3"/>
  <cols>
    <col min="1" max="1" width="4.140625" style="1" customWidth="1"/>
    <col min="2" max="2" width="9.140625" style="1"/>
    <col min="3" max="3" width="12.85546875" style="1" bestFit="1" customWidth="1"/>
    <col min="4" max="4" width="9.7109375" style="1" bestFit="1" customWidth="1"/>
    <col min="5" max="5" width="10.7109375" style="1" customWidth="1"/>
    <col min="6" max="6" width="12.42578125" style="1" customWidth="1"/>
    <col min="7" max="7" width="12.7109375" style="1" customWidth="1"/>
    <col min="8" max="8" width="11.7109375" style="1" customWidth="1"/>
    <col min="9" max="9" width="12.85546875" style="1" customWidth="1"/>
    <col min="10" max="10" width="12.28515625" style="1" bestFit="1" customWidth="1"/>
    <col min="11" max="11" width="11.85546875" style="1" customWidth="1"/>
    <col min="12" max="13" width="12.85546875" style="1" bestFit="1" customWidth="1"/>
    <col min="14" max="14" width="9.5703125" style="1" customWidth="1"/>
    <col min="16" max="16" width="9.28515625" bestFit="1" customWidth="1"/>
    <col min="17" max="17" width="3.5703125" customWidth="1"/>
    <col min="18" max="18" width="12.140625" customWidth="1"/>
    <col min="19" max="19" width="11.42578125" customWidth="1"/>
    <col min="20" max="20" width="11.28515625" customWidth="1"/>
    <col min="21" max="21" width="10" customWidth="1"/>
    <col min="22" max="22" width="11.140625" customWidth="1"/>
    <col min="23" max="23" width="12" customWidth="1"/>
    <col min="24" max="24" width="10.5703125" customWidth="1"/>
    <col min="25" max="25" width="12.85546875" customWidth="1"/>
    <col min="26" max="26" width="12.5703125" customWidth="1"/>
    <col min="27" max="27" width="12" customWidth="1"/>
    <col min="28" max="28" width="11.140625" customWidth="1"/>
    <col min="29" max="29" width="14.28515625" customWidth="1"/>
    <col min="30" max="31" width="12.5703125" customWidth="1"/>
    <col min="32" max="32" width="13.140625" customWidth="1"/>
    <col min="33" max="33" width="12.28515625" customWidth="1"/>
    <col min="34" max="34" width="10.5703125" customWidth="1"/>
    <col min="35" max="35" width="11.28515625" customWidth="1"/>
    <col min="36" max="36" width="12" customWidth="1"/>
    <col min="37" max="37" width="10.28515625" customWidth="1"/>
    <col min="38" max="38" width="10.7109375" customWidth="1"/>
    <col min="39" max="39" width="12.42578125" customWidth="1"/>
  </cols>
  <sheetData>
    <row r="1" spans="1:39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">
      <c r="A2" s="33"/>
      <c r="C2" s="2" t="s">
        <v>15</v>
      </c>
      <c r="D2" s="2"/>
      <c r="F2" s="2"/>
      <c r="G2" s="2"/>
      <c r="I2" s="2"/>
      <c r="J2" s="2"/>
      <c r="L2" s="3"/>
      <c r="O2" s="4" t="s">
        <v>34</v>
      </c>
      <c r="P2" s="2"/>
      <c r="Q2" s="34"/>
      <c r="R2" s="1"/>
      <c r="S2" s="2"/>
      <c r="T2" s="2"/>
      <c r="U2" s="1"/>
      <c r="V2" s="2"/>
      <c r="W2" s="2"/>
      <c r="X2" s="1"/>
      <c r="Y2" s="3"/>
      <c r="Z2" s="4"/>
      <c r="AA2" s="1"/>
      <c r="AB2" s="1"/>
      <c r="AC2" s="2"/>
      <c r="AD2" s="2"/>
      <c r="AE2" s="1"/>
      <c r="AF2" s="2"/>
      <c r="AG2" s="2"/>
      <c r="AH2" s="1"/>
      <c r="AI2" s="2"/>
      <c r="AJ2" s="2"/>
      <c r="AK2" s="1"/>
      <c r="AL2" s="3"/>
      <c r="AM2" s="4"/>
    </row>
    <row r="3" spans="1:39" x14ac:dyDescent="0.3">
      <c r="A3" s="33"/>
      <c r="C3" s="2" t="s">
        <v>16</v>
      </c>
      <c r="D3" s="2"/>
      <c r="F3" s="2"/>
      <c r="G3" s="2"/>
      <c r="I3" s="2"/>
      <c r="J3" s="2"/>
      <c r="L3" s="3"/>
      <c r="O3" s="4"/>
      <c r="P3" s="2"/>
      <c r="Q3" s="34"/>
      <c r="R3" s="1"/>
      <c r="S3" s="2"/>
      <c r="T3" s="2"/>
      <c r="U3" s="1"/>
      <c r="V3" s="2"/>
      <c r="W3" s="2"/>
      <c r="X3" s="1"/>
      <c r="Y3" s="3"/>
      <c r="Z3" s="4"/>
      <c r="AA3" s="1"/>
      <c r="AB3" s="1"/>
      <c r="AC3" s="2"/>
      <c r="AD3" s="2"/>
      <c r="AE3" s="1"/>
      <c r="AF3" s="2"/>
      <c r="AG3" s="2"/>
      <c r="AH3" s="1"/>
      <c r="AI3" s="2"/>
      <c r="AJ3" s="2"/>
      <c r="AK3" s="1"/>
      <c r="AL3" s="3"/>
      <c r="AM3" s="4"/>
    </row>
    <row r="4" spans="1:39" x14ac:dyDescent="0.3">
      <c r="A4" s="33"/>
      <c r="C4" s="2" t="s">
        <v>17</v>
      </c>
      <c r="Q4" s="35"/>
    </row>
    <row r="5" spans="1:39" ht="19.5" thickBot="1" x14ac:dyDescent="0.35">
      <c r="A5" s="33"/>
      <c r="Q5" s="35"/>
    </row>
    <row r="6" spans="1:39" ht="21" x14ac:dyDescent="0.35">
      <c r="A6" s="33"/>
      <c r="C6" s="24"/>
      <c r="D6" s="25"/>
      <c r="E6" s="25"/>
      <c r="F6" s="25"/>
      <c r="G6" s="25"/>
      <c r="H6" s="25"/>
      <c r="I6" s="36" t="s">
        <v>2</v>
      </c>
      <c r="J6" s="25"/>
      <c r="K6" s="25"/>
      <c r="L6" s="25"/>
      <c r="M6" s="25"/>
      <c r="N6" s="25"/>
      <c r="O6" s="26"/>
      <c r="Q6" s="35"/>
    </row>
    <row r="7" spans="1:39" x14ac:dyDescent="0.3">
      <c r="A7" s="33"/>
      <c r="C7" s="27"/>
      <c r="D7" s="5"/>
      <c r="E7" s="5"/>
      <c r="F7" s="5"/>
      <c r="G7" s="5"/>
      <c r="H7" s="5"/>
      <c r="I7" s="6"/>
      <c r="J7" s="5"/>
      <c r="K7" s="7" t="s">
        <v>32</v>
      </c>
      <c r="L7" s="10">
        <v>6</v>
      </c>
      <c r="M7" s="5" t="s">
        <v>33</v>
      </c>
      <c r="N7" s="5"/>
      <c r="O7" s="28"/>
      <c r="Q7" s="35"/>
    </row>
    <row r="8" spans="1:39" x14ac:dyDescent="0.3">
      <c r="A8" s="33"/>
      <c r="C8" s="27"/>
      <c r="D8" s="5"/>
      <c r="E8" s="7" t="s">
        <v>3</v>
      </c>
      <c r="F8" s="39">
        <v>536</v>
      </c>
      <c r="G8" s="5" t="s">
        <v>5</v>
      </c>
      <c r="H8" s="5"/>
      <c r="I8" s="5"/>
      <c r="J8" s="5"/>
      <c r="K8" s="7" t="s">
        <v>4</v>
      </c>
      <c r="L8" s="39">
        <v>507</v>
      </c>
      <c r="M8" s="5" t="s">
        <v>5</v>
      </c>
      <c r="N8" s="5"/>
      <c r="O8" s="28"/>
      <c r="Q8" s="35"/>
    </row>
    <row r="9" spans="1:39" x14ac:dyDescent="0.3">
      <c r="A9" s="33"/>
      <c r="C9" s="27"/>
      <c r="D9" s="5"/>
      <c r="E9" s="7"/>
      <c r="F9" s="40"/>
      <c r="G9" s="5"/>
      <c r="H9" s="5"/>
      <c r="I9" s="5"/>
      <c r="J9" s="5"/>
      <c r="K9" s="7" t="s">
        <v>8</v>
      </c>
      <c r="L9" s="40">
        <v>160</v>
      </c>
      <c r="M9" s="5" t="s">
        <v>1</v>
      </c>
      <c r="N9" s="5"/>
      <c r="O9" s="28"/>
      <c r="Q9" s="35"/>
    </row>
    <row r="10" spans="1:39" x14ac:dyDescent="0.3">
      <c r="A10" s="33"/>
      <c r="C10" s="27"/>
      <c r="D10" s="5"/>
      <c r="E10" s="7" t="s">
        <v>12</v>
      </c>
      <c r="F10" s="41">
        <v>0.2</v>
      </c>
      <c r="G10" s="5" t="s">
        <v>10</v>
      </c>
      <c r="H10" s="5"/>
      <c r="I10" s="5"/>
      <c r="J10" s="5"/>
      <c r="K10" s="7" t="s">
        <v>13</v>
      </c>
      <c r="L10" s="41">
        <v>0.2</v>
      </c>
      <c r="M10" s="5" t="s">
        <v>10</v>
      </c>
      <c r="N10" s="5"/>
      <c r="O10" s="28"/>
      <c r="Q10" s="35"/>
    </row>
    <row r="11" spans="1:39" x14ac:dyDescent="0.3">
      <c r="A11" s="33"/>
      <c r="C11" s="27"/>
      <c r="D11" s="5"/>
      <c r="E11" s="7" t="s">
        <v>11</v>
      </c>
      <c r="F11" s="39">
        <v>0</v>
      </c>
      <c r="G11" s="5" t="s">
        <v>5</v>
      </c>
      <c r="H11" s="5"/>
      <c r="I11" s="5"/>
      <c r="J11" s="5"/>
      <c r="K11" s="7" t="s">
        <v>14</v>
      </c>
      <c r="L11" s="39">
        <v>0</v>
      </c>
      <c r="M11" s="5" t="s">
        <v>5</v>
      </c>
      <c r="N11" s="5"/>
      <c r="O11" s="28"/>
      <c r="Q11" s="35"/>
    </row>
    <row r="12" spans="1:39" x14ac:dyDescent="0.3">
      <c r="A12" s="33"/>
      <c r="C12" s="27"/>
      <c r="D12" s="5"/>
      <c r="E12" s="7"/>
      <c r="F12" s="15" t="str">
        <f>IF(F13+F14&gt;1,"Either share rent value or cash rent value must be zero!","  ")</f>
        <v xml:space="preserve">  </v>
      </c>
      <c r="G12" s="5"/>
      <c r="H12" s="5"/>
      <c r="I12" s="5"/>
      <c r="J12" s="5"/>
      <c r="K12" s="7"/>
      <c r="L12" s="15" t="str">
        <f>IF(L13+L14&gt;1,"Either share rent value or cash rent value must be zero!","  ")</f>
        <v xml:space="preserve">  </v>
      </c>
      <c r="M12" s="5"/>
      <c r="N12" s="5"/>
      <c r="O12" s="28"/>
      <c r="Q12" s="35"/>
    </row>
    <row r="13" spans="1:39" hidden="1" x14ac:dyDescent="0.3">
      <c r="A13" s="33"/>
      <c r="C13" s="27"/>
      <c r="D13" s="5"/>
      <c r="E13" s="7" t="s">
        <v>12</v>
      </c>
      <c r="F13" s="14">
        <f>IF(F10&gt;0,1,0)</f>
        <v>1</v>
      </c>
      <c r="G13" s="5"/>
      <c r="H13" s="5"/>
      <c r="I13" s="5"/>
      <c r="J13" s="5"/>
      <c r="K13" s="7" t="s">
        <v>13</v>
      </c>
      <c r="L13" s="14">
        <f>IF(L10&gt;0,1,0)</f>
        <v>1</v>
      </c>
      <c r="M13" s="5"/>
      <c r="N13" s="5"/>
      <c r="O13" s="28"/>
      <c r="Q13" s="35"/>
    </row>
    <row r="14" spans="1:39" hidden="1" x14ac:dyDescent="0.3">
      <c r="A14" s="33"/>
      <c r="C14" s="27"/>
      <c r="D14" s="5"/>
      <c r="E14" s="7" t="s">
        <v>11</v>
      </c>
      <c r="F14" s="14">
        <f>IF(F11&gt;0,1,0)</f>
        <v>0</v>
      </c>
      <c r="G14" s="5"/>
      <c r="H14" s="5"/>
      <c r="I14" s="5"/>
      <c r="J14" s="7"/>
      <c r="K14" s="7" t="s">
        <v>14</v>
      </c>
      <c r="L14" s="14">
        <f>IF(L11&gt;0,1,0)</f>
        <v>0</v>
      </c>
      <c r="M14" s="5"/>
      <c r="N14" s="5"/>
      <c r="O14" s="28"/>
      <c r="Q14" s="35"/>
    </row>
    <row r="15" spans="1:39" x14ac:dyDescent="0.3">
      <c r="A15" s="33"/>
      <c r="C15" s="27"/>
      <c r="D15" s="5"/>
      <c r="E15" s="5"/>
      <c r="F15" s="13"/>
      <c r="G15" s="5"/>
      <c r="H15" s="32"/>
      <c r="I15" s="8" t="s">
        <v>37</v>
      </c>
      <c r="J15" s="5"/>
      <c r="K15" s="5"/>
      <c r="L15" s="5"/>
      <c r="M15" s="5"/>
      <c r="N15" s="5"/>
      <c r="O15" s="28"/>
      <c r="Q15" s="35"/>
    </row>
    <row r="16" spans="1:39" x14ac:dyDescent="0.3">
      <c r="A16" s="33"/>
      <c r="C16" s="27"/>
      <c r="D16" s="9" t="s">
        <v>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28"/>
      <c r="Q16" s="35"/>
    </row>
    <row r="17" spans="1:17" ht="19.5" thickBot="1" x14ac:dyDescent="0.35">
      <c r="A17" s="33"/>
      <c r="C17" s="27"/>
      <c r="D17" s="5"/>
      <c r="E17" s="40">
        <v>1000</v>
      </c>
      <c r="F17" s="42">
        <f t="shared" ref="F17:M17" si="0">E17+50</f>
        <v>1050</v>
      </c>
      <c r="G17" s="42">
        <f t="shared" si="0"/>
        <v>1100</v>
      </c>
      <c r="H17" s="42">
        <f t="shared" si="0"/>
        <v>1150</v>
      </c>
      <c r="I17" s="42">
        <f t="shared" si="0"/>
        <v>1200</v>
      </c>
      <c r="J17" s="42">
        <f t="shared" si="0"/>
        <v>1250</v>
      </c>
      <c r="K17" s="42">
        <f t="shared" si="0"/>
        <v>1300</v>
      </c>
      <c r="L17" s="42">
        <f t="shared" si="0"/>
        <v>1350</v>
      </c>
      <c r="M17" s="42">
        <f t="shared" si="0"/>
        <v>1400</v>
      </c>
      <c r="N17" s="5"/>
      <c r="O17" s="28"/>
      <c r="Q17" s="35"/>
    </row>
    <row r="18" spans="1:17" x14ac:dyDescent="0.3">
      <c r="A18" s="33"/>
      <c r="C18" s="27"/>
      <c r="D18" s="10">
        <v>0.7</v>
      </c>
      <c r="E18" s="16">
        <f t="shared" ref="E18:M18" si="1">(($D$18*E17*(1-$F$10))-$F$8-$F$11)-(($L$7*$L$9*(1-$L$10))-$L$8-$L$11)</f>
        <v>-237</v>
      </c>
      <c r="F18" s="17">
        <f t="shared" si="1"/>
        <v>-209</v>
      </c>
      <c r="G18" s="17">
        <f t="shared" si="1"/>
        <v>-181</v>
      </c>
      <c r="H18" s="17">
        <f t="shared" si="1"/>
        <v>-153</v>
      </c>
      <c r="I18" s="17">
        <f t="shared" si="1"/>
        <v>-125</v>
      </c>
      <c r="J18" s="17">
        <f t="shared" si="1"/>
        <v>-97</v>
      </c>
      <c r="K18" s="17">
        <f t="shared" si="1"/>
        <v>-69</v>
      </c>
      <c r="L18" s="17">
        <f t="shared" si="1"/>
        <v>-41</v>
      </c>
      <c r="M18" s="18">
        <f t="shared" si="1"/>
        <v>-13</v>
      </c>
      <c r="N18" s="5"/>
      <c r="O18" s="28"/>
      <c r="Q18" s="35"/>
    </row>
    <row r="19" spans="1:17" x14ac:dyDescent="0.3">
      <c r="A19" s="33"/>
      <c r="C19" s="27"/>
      <c r="D19" s="11">
        <f t="shared" ref="D19:D33" si="2">D18+0.02</f>
        <v>0.72</v>
      </c>
      <c r="E19" s="19">
        <f t="shared" ref="E19:M19" si="3">(($D$19*E17*(1-$F$10))-$F$8-$F$11)-(($L$7*$L$9*(1-$L$10))-$L$8-$L$11)</f>
        <v>-221</v>
      </c>
      <c r="F19" s="12">
        <f t="shared" si="3"/>
        <v>-192.19999999999993</v>
      </c>
      <c r="G19" s="12">
        <f t="shared" si="3"/>
        <v>-163.39999999999998</v>
      </c>
      <c r="H19" s="12">
        <f t="shared" si="3"/>
        <v>-134.59999999999991</v>
      </c>
      <c r="I19" s="12">
        <f t="shared" si="3"/>
        <v>-105.79999999999995</v>
      </c>
      <c r="J19" s="12">
        <f t="shared" si="3"/>
        <v>-77</v>
      </c>
      <c r="K19" s="12">
        <f t="shared" si="3"/>
        <v>-48.199999999999932</v>
      </c>
      <c r="L19" s="12">
        <f t="shared" si="3"/>
        <v>-19.399999999999977</v>
      </c>
      <c r="M19" s="20">
        <f t="shared" si="3"/>
        <v>9.4000000000000909</v>
      </c>
      <c r="N19" s="5"/>
      <c r="O19" s="28"/>
      <c r="Q19" s="35"/>
    </row>
    <row r="20" spans="1:17" x14ac:dyDescent="0.3">
      <c r="A20" s="33"/>
      <c r="C20" s="27"/>
      <c r="D20" s="11">
        <f t="shared" si="2"/>
        <v>0.74</v>
      </c>
      <c r="E20" s="19">
        <f t="shared" ref="E20:M20" si="4">(($D$20*E17*(1-$F$10))-$F$8-$F$11)-(($L$7*$L$9*(1-$L$10))-$L$8-$L$11)</f>
        <v>-205</v>
      </c>
      <c r="F20" s="12">
        <f t="shared" si="4"/>
        <v>-175.39999999999998</v>
      </c>
      <c r="G20" s="12">
        <f t="shared" si="4"/>
        <v>-145.79999999999995</v>
      </c>
      <c r="H20" s="12">
        <f t="shared" si="4"/>
        <v>-116.19999999999993</v>
      </c>
      <c r="I20" s="12">
        <f t="shared" si="4"/>
        <v>-86.599999999999909</v>
      </c>
      <c r="J20" s="12">
        <f t="shared" si="4"/>
        <v>-57</v>
      </c>
      <c r="K20" s="12">
        <f t="shared" si="4"/>
        <v>-27.399999999999977</v>
      </c>
      <c r="L20" s="12">
        <f t="shared" si="4"/>
        <v>2.2000000000000455</v>
      </c>
      <c r="M20" s="20">
        <f t="shared" si="4"/>
        <v>31.800000000000068</v>
      </c>
      <c r="N20" s="5"/>
      <c r="O20" s="28"/>
      <c r="Q20" s="35"/>
    </row>
    <row r="21" spans="1:17" x14ac:dyDescent="0.3">
      <c r="A21" s="33"/>
      <c r="C21" s="27"/>
      <c r="D21" s="11">
        <f t="shared" si="2"/>
        <v>0.76</v>
      </c>
      <c r="E21" s="19">
        <f t="shared" ref="E21:M21" si="5">(($D$21*E17*(1-$F$10))-$F$8-$F$11)-(($L$7*$L$9*(1-$L$10))-$L$8-$L$11)</f>
        <v>-189</v>
      </c>
      <c r="F21" s="12">
        <f t="shared" si="5"/>
        <v>-158.59999999999991</v>
      </c>
      <c r="G21" s="12">
        <f t="shared" si="5"/>
        <v>-128.19999999999993</v>
      </c>
      <c r="H21" s="12">
        <f t="shared" si="5"/>
        <v>-97.799999999999955</v>
      </c>
      <c r="I21" s="12">
        <f t="shared" si="5"/>
        <v>-67.399999999999977</v>
      </c>
      <c r="J21" s="12">
        <f t="shared" si="5"/>
        <v>-37</v>
      </c>
      <c r="K21" s="12">
        <f t="shared" si="5"/>
        <v>-6.5999999999999091</v>
      </c>
      <c r="L21" s="12">
        <f t="shared" si="5"/>
        <v>23.800000000000068</v>
      </c>
      <c r="M21" s="20">
        <f t="shared" si="5"/>
        <v>54.200000000000045</v>
      </c>
      <c r="N21" s="5"/>
      <c r="O21" s="28"/>
      <c r="Q21" s="35"/>
    </row>
    <row r="22" spans="1:17" x14ac:dyDescent="0.3">
      <c r="A22" s="33"/>
      <c r="C22" s="27"/>
      <c r="D22" s="11">
        <f t="shared" si="2"/>
        <v>0.78</v>
      </c>
      <c r="E22" s="19">
        <f t="shared" ref="E22:M22" si="6">(($D$22*E17*(1-$F$10))-$F$8-$F$11)-(($L$7*$L$9*(1-$L$10))-$L$8-$L$11)</f>
        <v>-173</v>
      </c>
      <c r="F22" s="12">
        <f t="shared" si="6"/>
        <v>-141.79999999999995</v>
      </c>
      <c r="G22" s="12">
        <f t="shared" si="6"/>
        <v>-110.59999999999991</v>
      </c>
      <c r="H22" s="12">
        <f t="shared" si="6"/>
        <v>-79.399999999999977</v>
      </c>
      <c r="I22" s="12">
        <f t="shared" si="6"/>
        <v>-48.199999999999932</v>
      </c>
      <c r="J22" s="12">
        <f t="shared" si="6"/>
        <v>-17</v>
      </c>
      <c r="K22" s="12">
        <f t="shared" si="6"/>
        <v>14.200000000000045</v>
      </c>
      <c r="L22" s="12">
        <f t="shared" si="6"/>
        <v>45.400000000000091</v>
      </c>
      <c r="M22" s="20">
        <f t="shared" si="6"/>
        <v>76.600000000000023</v>
      </c>
      <c r="N22" s="5"/>
      <c r="O22" s="28"/>
      <c r="Q22" s="35"/>
    </row>
    <row r="23" spans="1:17" x14ac:dyDescent="0.3">
      <c r="A23" s="33"/>
      <c r="C23" s="27"/>
      <c r="D23" s="11">
        <f t="shared" si="2"/>
        <v>0.8</v>
      </c>
      <c r="E23" s="19">
        <f t="shared" ref="E23:M23" si="7">(($D$23*E17*(1-$F$10))-$F$8-$F$11)-(($L$7*$L$9*(1-$L$10))-$L$8-$L$11)</f>
        <v>-157</v>
      </c>
      <c r="F23" s="12">
        <f t="shared" si="7"/>
        <v>-125</v>
      </c>
      <c r="G23" s="12">
        <f t="shared" si="7"/>
        <v>-93</v>
      </c>
      <c r="H23" s="12">
        <f t="shared" si="7"/>
        <v>-61</v>
      </c>
      <c r="I23" s="12">
        <f t="shared" si="7"/>
        <v>-29</v>
      </c>
      <c r="J23" s="12">
        <f t="shared" si="7"/>
        <v>3</v>
      </c>
      <c r="K23" s="12">
        <f t="shared" si="7"/>
        <v>35</v>
      </c>
      <c r="L23" s="12">
        <f t="shared" si="7"/>
        <v>67</v>
      </c>
      <c r="M23" s="20">
        <f t="shared" si="7"/>
        <v>99</v>
      </c>
      <c r="N23" s="5"/>
      <c r="O23" s="28"/>
      <c r="Q23" s="35"/>
    </row>
    <row r="24" spans="1:17" x14ac:dyDescent="0.3">
      <c r="A24" s="33"/>
      <c r="C24" s="27"/>
      <c r="D24" s="11">
        <f t="shared" si="2"/>
        <v>0.82000000000000006</v>
      </c>
      <c r="E24" s="19">
        <f t="shared" ref="E24:M24" si="8">(($D$24*E17*(1-$F$10))-$F$8-$F$11)-(($L$7*$L$9*(1-$L$10))-$L$8-$L$11)</f>
        <v>-140.99999999999989</v>
      </c>
      <c r="F24" s="12">
        <f t="shared" si="8"/>
        <v>-108.19999999999982</v>
      </c>
      <c r="G24" s="12">
        <f t="shared" si="8"/>
        <v>-75.399999999999864</v>
      </c>
      <c r="H24" s="12">
        <f t="shared" si="8"/>
        <v>-42.599999999999909</v>
      </c>
      <c r="I24" s="12">
        <f t="shared" si="8"/>
        <v>-9.7999999999998408</v>
      </c>
      <c r="J24" s="12">
        <f t="shared" si="8"/>
        <v>23</v>
      </c>
      <c r="K24" s="12">
        <f t="shared" si="8"/>
        <v>55.800000000000068</v>
      </c>
      <c r="L24" s="12">
        <f t="shared" si="8"/>
        <v>88.600000000000023</v>
      </c>
      <c r="M24" s="20">
        <f t="shared" si="8"/>
        <v>121.40000000000009</v>
      </c>
      <c r="N24" s="5"/>
      <c r="O24" s="28"/>
      <c r="Q24" s="35"/>
    </row>
    <row r="25" spans="1:17" x14ac:dyDescent="0.3">
      <c r="A25" s="33"/>
      <c r="C25" s="27"/>
      <c r="D25" s="11">
        <f t="shared" si="2"/>
        <v>0.84000000000000008</v>
      </c>
      <c r="E25" s="19">
        <f t="shared" ref="E25:M25" si="9">(($D$25*E17*(1-$F$10))-$F$8-$F$11)-(($L$7*$L$9*(1-$L$10))-$L$8-$L$11)</f>
        <v>-124.99999999999989</v>
      </c>
      <c r="F25" s="12">
        <f t="shared" si="9"/>
        <v>-91.399999999999864</v>
      </c>
      <c r="G25" s="12">
        <f t="shared" si="9"/>
        <v>-57.799999999999841</v>
      </c>
      <c r="H25" s="12">
        <f t="shared" si="9"/>
        <v>-24.199999999999818</v>
      </c>
      <c r="I25" s="12">
        <f t="shared" si="9"/>
        <v>9.4000000000000909</v>
      </c>
      <c r="J25" s="12">
        <f t="shared" si="9"/>
        <v>43</v>
      </c>
      <c r="K25" s="12">
        <f t="shared" si="9"/>
        <v>76.600000000000023</v>
      </c>
      <c r="L25" s="12">
        <f t="shared" si="9"/>
        <v>110.20000000000005</v>
      </c>
      <c r="M25" s="20">
        <f t="shared" si="9"/>
        <v>143.80000000000007</v>
      </c>
      <c r="N25" s="5"/>
      <c r="O25" s="28"/>
      <c r="Q25" s="35"/>
    </row>
    <row r="26" spans="1:17" x14ac:dyDescent="0.3">
      <c r="A26" s="33"/>
      <c r="C26" s="27"/>
      <c r="D26" s="11">
        <f t="shared" si="2"/>
        <v>0.8600000000000001</v>
      </c>
      <c r="E26" s="19">
        <f t="shared" ref="E26:M26" si="10">(($D$26*E17*(1-$F$10))-$F$8-$F$11)-(($L$7*$L$9*(1-$L$10))-$L$8-$L$11)</f>
        <v>-108.99999999999989</v>
      </c>
      <c r="F26" s="12">
        <f t="shared" si="10"/>
        <v>-74.599999999999909</v>
      </c>
      <c r="G26" s="12">
        <f t="shared" si="10"/>
        <v>-40.199999999999818</v>
      </c>
      <c r="H26" s="12">
        <f t="shared" si="10"/>
        <v>-5.7999999999998408</v>
      </c>
      <c r="I26" s="12">
        <f t="shared" si="10"/>
        <v>28.60000000000025</v>
      </c>
      <c r="J26" s="12">
        <f t="shared" si="10"/>
        <v>63.000000000000227</v>
      </c>
      <c r="K26" s="12">
        <f t="shared" si="10"/>
        <v>97.400000000000205</v>
      </c>
      <c r="L26" s="12">
        <f t="shared" si="10"/>
        <v>131.80000000000018</v>
      </c>
      <c r="M26" s="20">
        <f t="shared" si="10"/>
        <v>166.20000000000027</v>
      </c>
      <c r="N26" s="5"/>
      <c r="O26" s="28"/>
      <c r="Q26" s="35"/>
    </row>
    <row r="27" spans="1:17" x14ac:dyDescent="0.3">
      <c r="A27" s="33"/>
      <c r="C27" s="27"/>
      <c r="D27" s="11">
        <f t="shared" si="2"/>
        <v>0.88000000000000012</v>
      </c>
      <c r="E27" s="19">
        <f t="shared" ref="E27:M27" si="11">(($D$27*E17*(1-$F$10))-$F$8-$F$11)-(($L$7*$L$9*(1-$L$10))-$L$8-$L$11)</f>
        <v>-92.999999999999886</v>
      </c>
      <c r="F27" s="12">
        <f t="shared" si="11"/>
        <v>-57.799999999999841</v>
      </c>
      <c r="G27" s="12">
        <f t="shared" si="11"/>
        <v>-22.599999999999909</v>
      </c>
      <c r="H27" s="12">
        <f t="shared" si="11"/>
        <v>12.600000000000136</v>
      </c>
      <c r="I27" s="12">
        <f t="shared" si="11"/>
        <v>47.800000000000182</v>
      </c>
      <c r="J27" s="12">
        <f t="shared" si="11"/>
        <v>83.000000000000227</v>
      </c>
      <c r="K27" s="12">
        <f t="shared" si="11"/>
        <v>118.20000000000027</v>
      </c>
      <c r="L27" s="12">
        <f t="shared" si="11"/>
        <v>153.4000000000002</v>
      </c>
      <c r="M27" s="20">
        <f t="shared" si="11"/>
        <v>188.60000000000025</v>
      </c>
      <c r="N27" s="5"/>
      <c r="O27" s="28"/>
      <c r="Q27" s="35"/>
    </row>
    <row r="28" spans="1:17" x14ac:dyDescent="0.3">
      <c r="A28" s="33"/>
      <c r="C28" s="27"/>
      <c r="D28" s="11">
        <f t="shared" si="2"/>
        <v>0.90000000000000013</v>
      </c>
      <c r="E28" s="19">
        <f t="shared" ref="E28:M28" si="12">(($D$28*E17*(1-$F$10))-$F$8-$F$11)-(($L$7*$L$9*(1-$L$10))-$L$8-$L$11)</f>
        <v>-76.999999999999886</v>
      </c>
      <c r="F28" s="12">
        <f t="shared" si="12"/>
        <v>-40.999999999999886</v>
      </c>
      <c r="G28" s="12">
        <f t="shared" si="12"/>
        <v>-4.9999999999998863</v>
      </c>
      <c r="H28" s="12">
        <f t="shared" si="12"/>
        <v>31.000000000000227</v>
      </c>
      <c r="I28" s="12">
        <f t="shared" si="12"/>
        <v>67.000000000000227</v>
      </c>
      <c r="J28" s="12">
        <f t="shared" si="12"/>
        <v>103.00000000000023</v>
      </c>
      <c r="K28" s="12">
        <f t="shared" si="12"/>
        <v>139.00000000000023</v>
      </c>
      <c r="L28" s="12">
        <f t="shared" si="12"/>
        <v>175.00000000000023</v>
      </c>
      <c r="M28" s="20">
        <f t="shared" si="12"/>
        <v>211.00000000000023</v>
      </c>
      <c r="N28" s="5"/>
      <c r="O28" s="28"/>
      <c r="Q28" s="35"/>
    </row>
    <row r="29" spans="1:17" x14ac:dyDescent="0.3">
      <c r="A29" s="33"/>
      <c r="C29" s="27"/>
      <c r="D29" s="11">
        <f t="shared" si="2"/>
        <v>0.92000000000000015</v>
      </c>
      <c r="E29" s="19">
        <f t="shared" ref="E29:M29" si="13">(($D$29*E17*(1-$F$10))-$F$8-$F$11)-(($L$7*$L$9*(1-$L$10))-$L$8-$L$11)</f>
        <v>-60.999999999999886</v>
      </c>
      <c r="F29" s="12">
        <f t="shared" si="13"/>
        <v>-24.199999999999818</v>
      </c>
      <c r="G29" s="12">
        <f t="shared" si="13"/>
        <v>12.600000000000136</v>
      </c>
      <c r="H29" s="12">
        <f t="shared" si="13"/>
        <v>49.400000000000205</v>
      </c>
      <c r="I29" s="12">
        <f t="shared" si="13"/>
        <v>86.200000000000273</v>
      </c>
      <c r="J29" s="12">
        <f t="shared" si="13"/>
        <v>123.00000000000023</v>
      </c>
      <c r="K29" s="12">
        <f t="shared" si="13"/>
        <v>159.80000000000018</v>
      </c>
      <c r="L29" s="12">
        <f t="shared" si="13"/>
        <v>196.60000000000025</v>
      </c>
      <c r="M29" s="20">
        <f t="shared" si="13"/>
        <v>233.40000000000032</v>
      </c>
      <c r="N29" s="5"/>
      <c r="O29" s="28"/>
      <c r="Q29" s="35"/>
    </row>
    <row r="30" spans="1:17" x14ac:dyDescent="0.3">
      <c r="A30" s="33"/>
      <c r="C30" s="27"/>
      <c r="D30" s="11">
        <f t="shared" si="2"/>
        <v>0.94000000000000017</v>
      </c>
      <c r="E30" s="19">
        <f t="shared" ref="E30:M30" si="14">(($D$30*E17*(1-$F$10))-$F$8-$F$11)-(($L$7*$L$9*(1-$L$10))-$L$8-$L$11)</f>
        <v>-44.999999999999886</v>
      </c>
      <c r="F30" s="12">
        <f t="shared" si="14"/>
        <v>-7.3999999999997499</v>
      </c>
      <c r="G30" s="12">
        <f t="shared" si="14"/>
        <v>30.200000000000273</v>
      </c>
      <c r="H30" s="12">
        <f t="shared" si="14"/>
        <v>67.800000000000182</v>
      </c>
      <c r="I30" s="12">
        <f t="shared" si="14"/>
        <v>105.4000000000002</v>
      </c>
      <c r="J30" s="12">
        <f t="shared" si="14"/>
        <v>143.00000000000023</v>
      </c>
      <c r="K30" s="12">
        <f t="shared" si="14"/>
        <v>180.60000000000025</v>
      </c>
      <c r="L30" s="12">
        <f t="shared" si="14"/>
        <v>218.20000000000027</v>
      </c>
      <c r="M30" s="20">
        <f t="shared" si="14"/>
        <v>255.80000000000018</v>
      </c>
      <c r="N30" s="5"/>
      <c r="O30" s="28"/>
      <c r="Q30" s="35"/>
    </row>
    <row r="31" spans="1:17" x14ac:dyDescent="0.3">
      <c r="A31" s="33"/>
      <c r="C31" s="27"/>
      <c r="D31" s="11">
        <f t="shared" si="2"/>
        <v>0.96000000000000019</v>
      </c>
      <c r="E31" s="19">
        <f t="shared" ref="E31:M31" si="15">(($D$31*E17*(1-$F$10))-$F$8-$F$11)-(($L$7*$L$9*(1-$L$10))-$L$8-$L$11)</f>
        <v>-28.999999999999773</v>
      </c>
      <c r="F31" s="12">
        <f t="shared" si="15"/>
        <v>9.4000000000002046</v>
      </c>
      <c r="G31" s="12">
        <f t="shared" si="15"/>
        <v>47.800000000000182</v>
      </c>
      <c r="H31" s="12">
        <f t="shared" si="15"/>
        <v>86.200000000000273</v>
      </c>
      <c r="I31" s="12">
        <f t="shared" si="15"/>
        <v>124.60000000000025</v>
      </c>
      <c r="J31" s="12">
        <f t="shared" si="15"/>
        <v>163.00000000000023</v>
      </c>
      <c r="K31" s="12">
        <f t="shared" si="15"/>
        <v>201.4000000000002</v>
      </c>
      <c r="L31" s="12">
        <f t="shared" si="15"/>
        <v>239.80000000000018</v>
      </c>
      <c r="M31" s="20">
        <f t="shared" si="15"/>
        <v>278.20000000000027</v>
      </c>
      <c r="N31" s="5"/>
      <c r="O31" s="28"/>
      <c r="Q31" s="35"/>
    </row>
    <row r="32" spans="1:17" x14ac:dyDescent="0.3">
      <c r="A32" s="33"/>
      <c r="C32" s="27"/>
      <c r="D32" s="11">
        <f t="shared" si="2"/>
        <v>0.9800000000000002</v>
      </c>
      <c r="E32" s="19">
        <f t="shared" ref="E32:M32" si="16">(($D$32*E17*(1-$F$10))-$F$8-$F$11)-(($L$7*$L$9*(1-$L$10))-$L$8-$L$11)</f>
        <v>-12.999999999999773</v>
      </c>
      <c r="F32" s="12">
        <f t="shared" si="16"/>
        <v>26.200000000000273</v>
      </c>
      <c r="G32" s="12">
        <f t="shared" si="16"/>
        <v>65.400000000000205</v>
      </c>
      <c r="H32" s="12">
        <f t="shared" si="16"/>
        <v>104.60000000000025</v>
      </c>
      <c r="I32" s="12">
        <f t="shared" si="16"/>
        <v>143.80000000000018</v>
      </c>
      <c r="J32" s="12">
        <f t="shared" si="16"/>
        <v>183.00000000000023</v>
      </c>
      <c r="K32" s="12">
        <f t="shared" si="16"/>
        <v>222.20000000000027</v>
      </c>
      <c r="L32" s="12">
        <f t="shared" si="16"/>
        <v>261.40000000000032</v>
      </c>
      <c r="M32" s="20">
        <f t="shared" si="16"/>
        <v>300.60000000000014</v>
      </c>
      <c r="N32" s="5"/>
      <c r="O32" s="28"/>
      <c r="Q32" s="35"/>
    </row>
    <row r="33" spans="1:17" ht="19.5" thickBot="1" x14ac:dyDescent="0.35">
      <c r="A33" s="33"/>
      <c r="C33" s="27"/>
      <c r="D33" s="11">
        <f t="shared" si="2"/>
        <v>1.0000000000000002</v>
      </c>
      <c r="E33" s="21">
        <f t="shared" ref="E33:M33" si="17">(($D$33*E17*(1-$F$10))-$F$8-$F$11)-(($L$7*$L$9*(1-$L$10))-$L$8-$L$11)</f>
        <v>3.0000000000002274</v>
      </c>
      <c r="F33" s="22">
        <f t="shared" si="17"/>
        <v>43.000000000000227</v>
      </c>
      <c r="G33" s="22">
        <f t="shared" si="17"/>
        <v>83.000000000000227</v>
      </c>
      <c r="H33" s="22">
        <f t="shared" si="17"/>
        <v>123.00000000000023</v>
      </c>
      <c r="I33" s="22">
        <f t="shared" si="17"/>
        <v>163.00000000000023</v>
      </c>
      <c r="J33" s="22">
        <f t="shared" si="17"/>
        <v>203.00000000000023</v>
      </c>
      <c r="K33" s="22">
        <f t="shared" si="17"/>
        <v>243.00000000000023</v>
      </c>
      <c r="L33" s="22">
        <f t="shared" si="17"/>
        <v>283.00000000000023</v>
      </c>
      <c r="M33" s="23">
        <f t="shared" si="17"/>
        <v>323.00000000000023</v>
      </c>
      <c r="N33" s="5"/>
      <c r="O33" s="28"/>
      <c r="Q33" s="35"/>
    </row>
    <row r="34" spans="1:17" ht="19.5" thickBot="1" x14ac:dyDescent="0.35">
      <c r="A34" s="33"/>
      <c r="C34" s="29"/>
      <c r="D34" s="30"/>
      <c r="E34" s="38" t="s">
        <v>31</v>
      </c>
      <c r="F34" s="30"/>
      <c r="G34" s="30"/>
      <c r="H34" s="30"/>
      <c r="I34" s="30"/>
      <c r="J34" s="30"/>
      <c r="K34" s="30"/>
      <c r="L34" s="30"/>
      <c r="M34" s="30"/>
      <c r="N34" s="30"/>
      <c r="O34" s="31"/>
      <c r="Q34" s="35"/>
    </row>
    <row r="35" spans="1:17" x14ac:dyDescent="0.3">
      <c r="A35" s="33"/>
      <c r="Q35" s="35"/>
    </row>
    <row r="36" spans="1:17" x14ac:dyDescent="0.3">
      <c r="A36" s="33"/>
      <c r="C36" s="37" t="s">
        <v>26</v>
      </c>
      <c r="Q36" s="35"/>
    </row>
    <row r="37" spans="1:17" x14ac:dyDescent="0.3">
      <c r="A37" s="33"/>
      <c r="C37" s="37" t="s">
        <v>27</v>
      </c>
      <c r="Q37" s="35"/>
    </row>
    <row r="38" spans="1:17" x14ac:dyDescent="0.3">
      <c r="A38" s="33"/>
      <c r="C38" s="37" t="s">
        <v>28</v>
      </c>
      <c r="Q38" s="35"/>
    </row>
    <row r="39" spans="1:17" x14ac:dyDescent="0.3">
      <c r="A39" s="33"/>
      <c r="Q39" s="35"/>
    </row>
    <row r="40" spans="1:17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5"/>
      <c r="P40" s="35"/>
      <c r="Q40" s="35"/>
    </row>
  </sheetData>
  <conditionalFormatting sqref="E18">
    <cfRule type="cellIs" dxfId="122" priority="56" operator="greaterThan">
      <formula>0</formula>
    </cfRule>
    <cfRule type="colorScale" priority="57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E18:M33">
    <cfRule type="cellIs" dxfId="121" priority="54" operator="greaterThan">
      <formula>0</formula>
    </cfRule>
    <cfRule type="cellIs" dxfId="120" priority="55" operator="greaterThan">
      <formula>0</formula>
    </cfRule>
  </conditionalFormatting>
  <conditionalFormatting sqref="E18:M33">
    <cfRule type="cellIs" dxfId="119" priority="53" operator="greaterThan">
      <formula>0</formula>
    </cfRule>
  </conditionalFormatting>
  <conditionalFormatting sqref="F18">
    <cfRule type="cellIs" dxfId="118" priority="51" operator="greaterThan">
      <formula>0</formula>
    </cfRule>
    <cfRule type="colorScale" priority="5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117" priority="49" operator="greaterThan">
      <formula>0</formula>
    </cfRule>
    <cfRule type="colorScale" priority="5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116" priority="47" operator="greaterThan">
      <formula>0</formula>
    </cfRule>
    <cfRule type="colorScale" priority="4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115" priority="45" operator="greaterThan">
      <formula>0</formula>
    </cfRule>
    <cfRule type="colorScale" priority="4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114" priority="43" operator="greaterThan">
      <formula>0</formula>
    </cfRule>
    <cfRule type="colorScale" priority="4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113" priority="41" operator="greaterThan">
      <formula>0</formula>
    </cfRule>
    <cfRule type="colorScale" priority="4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112" priority="39" operator="greaterThan">
      <formula>0</formula>
    </cfRule>
    <cfRule type="colorScale" priority="4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111" priority="37" operator="greaterThan">
      <formula>0</formula>
    </cfRule>
    <cfRule type="colorScale" priority="3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110" priority="35" operator="greaterThan">
      <formula>0</formula>
    </cfRule>
    <cfRule type="colorScale" priority="3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F18">
    <cfRule type="cellIs" dxfId="109" priority="33" operator="greaterThan">
      <formula>0</formula>
    </cfRule>
    <cfRule type="colorScale" priority="3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108" priority="31" operator="greaterThan">
      <formula>0</formula>
    </cfRule>
    <cfRule type="colorScale" priority="3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107" priority="29" operator="greaterThan">
      <formula>0</formula>
    </cfRule>
    <cfRule type="colorScale" priority="3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106" priority="27" operator="greaterThan">
      <formula>0</formula>
    </cfRule>
    <cfRule type="colorScale" priority="2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105" priority="25" operator="greaterThan">
      <formula>0</formula>
    </cfRule>
    <cfRule type="colorScale" priority="2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104" priority="23" operator="greaterThan">
      <formula>0</formula>
    </cfRule>
    <cfRule type="colorScale" priority="2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103" priority="21" operator="greaterThan">
      <formula>0</formula>
    </cfRule>
    <cfRule type="colorScale" priority="2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102" priority="19" operator="greaterThan">
      <formula>0</formula>
    </cfRule>
    <cfRule type="colorScale" priority="2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F18">
    <cfRule type="cellIs" dxfId="101" priority="17" operator="greaterThan">
      <formula>0</formula>
    </cfRule>
    <cfRule type="colorScale" priority="1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100" priority="15" operator="greaterThan">
      <formula>0</formula>
    </cfRule>
    <cfRule type="colorScale" priority="1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99" priority="13" operator="greaterThan">
      <formula>0</formula>
    </cfRule>
    <cfRule type="colorScale" priority="1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98" priority="11" operator="greaterThan">
      <formula>0</formula>
    </cfRule>
    <cfRule type="colorScale" priority="1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97" priority="9" operator="greaterThan">
      <formula>0</formula>
    </cfRule>
    <cfRule type="colorScale" priority="1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96" priority="7" operator="greaterThan">
      <formula>0</formula>
    </cfRule>
    <cfRule type="colorScale" priority="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95" priority="5" operator="greaterThan">
      <formula>0</formula>
    </cfRule>
    <cfRule type="colorScale" priority="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94" priority="3" operator="greaterThan">
      <formula>0</formula>
    </cfRule>
    <cfRule type="colorScale" priority="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93" priority="1" operator="greaterThan">
      <formula>0</formula>
    </cfRule>
    <cfRule type="colorScale" priority="2">
      <colorScale>
        <cfvo type="num" val="&quot;if &lt; 0&quot;"/>
        <cfvo type="max"/>
        <color theme="8" tint="0.79998168889431442"/>
        <color rgb="FFFFEF9C"/>
      </colorScale>
    </cfRule>
  </conditionalFormatting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zoomScale="75" zoomScaleNormal="75" workbookViewId="0">
      <selection activeCell="T53" sqref="T53"/>
    </sheetView>
  </sheetViews>
  <sheetFormatPr defaultRowHeight="18.75" x14ac:dyDescent="0.3"/>
  <cols>
    <col min="1" max="1" width="4.140625" style="1" customWidth="1"/>
    <col min="2" max="2" width="9.140625" style="1"/>
    <col min="3" max="3" width="12.85546875" style="1" bestFit="1" customWidth="1"/>
    <col min="4" max="4" width="9.7109375" style="1" bestFit="1" customWidth="1"/>
    <col min="5" max="5" width="10.7109375" style="1" customWidth="1"/>
    <col min="6" max="6" width="12.42578125" style="1" customWidth="1"/>
    <col min="7" max="7" width="12.7109375" style="1" customWidth="1"/>
    <col min="8" max="8" width="11.7109375" style="1" customWidth="1"/>
    <col min="9" max="9" width="12.85546875" style="1" customWidth="1"/>
    <col min="10" max="10" width="12.28515625" style="1" bestFit="1" customWidth="1"/>
    <col min="11" max="11" width="11.85546875" style="1" customWidth="1"/>
    <col min="12" max="13" width="12.85546875" style="1" bestFit="1" customWidth="1"/>
    <col min="14" max="14" width="9.5703125" style="1" customWidth="1"/>
    <col min="16" max="16" width="9.28515625" bestFit="1" customWidth="1"/>
    <col min="17" max="17" width="3.5703125" customWidth="1"/>
    <col min="18" max="18" width="12.140625" customWidth="1"/>
    <col min="19" max="19" width="11.42578125" customWidth="1"/>
    <col min="20" max="20" width="11.28515625" customWidth="1"/>
    <col min="21" max="21" width="10" customWidth="1"/>
    <col min="22" max="22" width="11.140625" customWidth="1"/>
    <col min="23" max="23" width="12" customWidth="1"/>
    <col min="24" max="24" width="10.5703125" customWidth="1"/>
    <col min="25" max="25" width="12.85546875" customWidth="1"/>
    <col min="26" max="26" width="12.5703125" customWidth="1"/>
    <col min="27" max="27" width="12" customWidth="1"/>
    <col min="28" max="28" width="11.140625" customWidth="1"/>
    <col min="29" max="29" width="14.28515625" customWidth="1"/>
    <col min="30" max="31" width="12.5703125" customWidth="1"/>
    <col min="32" max="32" width="13.140625" customWidth="1"/>
    <col min="33" max="33" width="12.28515625" customWidth="1"/>
    <col min="34" max="34" width="10.5703125" customWidth="1"/>
    <col min="35" max="35" width="11.28515625" customWidth="1"/>
    <col min="36" max="36" width="12" customWidth="1"/>
    <col min="37" max="37" width="10.28515625" customWidth="1"/>
    <col min="38" max="38" width="10.7109375" customWidth="1"/>
    <col min="39" max="39" width="12.42578125" customWidth="1"/>
  </cols>
  <sheetData>
    <row r="1" spans="1:39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">
      <c r="A2" s="33"/>
      <c r="C2" s="2" t="s">
        <v>15</v>
      </c>
      <c r="D2" s="2"/>
      <c r="F2" s="2"/>
      <c r="G2" s="2"/>
      <c r="I2" s="2"/>
      <c r="J2" s="2"/>
      <c r="L2" s="3"/>
      <c r="O2" s="4" t="s">
        <v>34</v>
      </c>
      <c r="P2" s="2"/>
      <c r="Q2" s="34"/>
      <c r="R2" s="1"/>
      <c r="S2" s="2"/>
      <c r="T2" s="2"/>
      <c r="U2" s="1"/>
      <c r="V2" s="2"/>
      <c r="W2" s="2"/>
      <c r="X2" s="1"/>
      <c r="Y2" s="3"/>
      <c r="Z2" s="4"/>
      <c r="AA2" s="1"/>
      <c r="AB2" s="1"/>
      <c r="AC2" s="2"/>
      <c r="AD2" s="2"/>
      <c r="AE2" s="1"/>
      <c r="AF2" s="2"/>
      <c r="AG2" s="2"/>
      <c r="AH2" s="1"/>
      <c r="AI2" s="2"/>
      <c r="AJ2" s="2"/>
      <c r="AK2" s="1"/>
      <c r="AL2" s="3"/>
      <c r="AM2" s="4"/>
    </row>
    <row r="3" spans="1:39" x14ac:dyDescent="0.3">
      <c r="A3" s="33"/>
      <c r="C3" s="2" t="s">
        <v>16</v>
      </c>
      <c r="D3" s="2"/>
      <c r="F3" s="2"/>
      <c r="G3" s="2"/>
      <c r="I3" s="2"/>
      <c r="J3" s="2"/>
      <c r="L3" s="3"/>
      <c r="O3" s="4"/>
      <c r="P3" s="2"/>
      <c r="Q3" s="34"/>
      <c r="R3" s="1"/>
      <c r="S3" s="2"/>
      <c r="T3" s="2"/>
      <c r="U3" s="1"/>
      <c r="V3" s="2"/>
      <c r="W3" s="2"/>
      <c r="X3" s="1"/>
      <c r="Y3" s="3"/>
      <c r="Z3" s="4"/>
      <c r="AA3" s="1"/>
      <c r="AB3" s="1"/>
      <c r="AC3" s="2"/>
      <c r="AD3" s="2"/>
      <c r="AE3" s="1"/>
      <c r="AF3" s="2"/>
      <c r="AG3" s="2"/>
      <c r="AH3" s="1"/>
      <c r="AI3" s="2"/>
      <c r="AJ3" s="2"/>
      <c r="AK3" s="1"/>
      <c r="AL3" s="3"/>
      <c r="AM3" s="4"/>
    </row>
    <row r="4" spans="1:39" x14ac:dyDescent="0.3">
      <c r="A4" s="33"/>
      <c r="C4" s="2" t="s">
        <v>17</v>
      </c>
      <c r="Q4" s="35"/>
    </row>
    <row r="5" spans="1:39" ht="19.5" thickBot="1" x14ac:dyDescent="0.35">
      <c r="A5" s="33"/>
      <c r="Q5" s="35"/>
    </row>
    <row r="6" spans="1:39" ht="21" x14ac:dyDescent="0.35">
      <c r="A6" s="33"/>
      <c r="C6" s="24"/>
      <c r="D6" s="25"/>
      <c r="E6" s="25"/>
      <c r="F6" s="25"/>
      <c r="G6" s="25"/>
      <c r="H6" s="25"/>
      <c r="I6" s="36" t="s">
        <v>2</v>
      </c>
      <c r="J6" s="25"/>
      <c r="K6" s="25"/>
      <c r="L6" s="25"/>
      <c r="M6" s="25"/>
      <c r="N6" s="25"/>
      <c r="O6" s="26"/>
      <c r="Q6" s="35"/>
    </row>
    <row r="7" spans="1:39" x14ac:dyDescent="0.3">
      <c r="A7" s="33"/>
      <c r="C7" s="27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28"/>
      <c r="Q7" s="35"/>
    </row>
    <row r="8" spans="1:39" x14ac:dyDescent="0.3">
      <c r="A8" s="33"/>
      <c r="C8" s="27"/>
      <c r="D8" s="5"/>
      <c r="E8" s="7" t="s">
        <v>3</v>
      </c>
      <c r="F8" s="39">
        <v>536</v>
      </c>
      <c r="G8" s="5" t="s">
        <v>5</v>
      </c>
      <c r="H8" s="5"/>
      <c r="I8" s="5"/>
      <c r="J8" s="5"/>
      <c r="K8" s="7" t="s">
        <v>4</v>
      </c>
      <c r="L8" s="39">
        <v>507</v>
      </c>
      <c r="M8" s="5" t="s">
        <v>5</v>
      </c>
      <c r="N8" s="5"/>
      <c r="O8" s="28"/>
      <c r="Q8" s="35"/>
    </row>
    <row r="9" spans="1:39" x14ac:dyDescent="0.3">
      <c r="A9" s="33"/>
      <c r="C9" s="27"/>
      <c r="D9" s="5"/>
      <c r="E9" s="7" t="s">
        <v>9</v>
      </c>
      <c r="F9" s="40">
        <v>1000</v>
      </c>
      <c r="G9" s="5" t="s">
        <v>0</v>
      </c>
      <c r="H9" s="5"/>
      <c r="I9" s="5"/>
      <c r="J9" s="5"/>
      <c r="K9" s="7" t="s">
        <v>8</v>
      </c>
      <c r="L9" s="40">
        <v>160</v>
      </c>
      <c r="M9" s="5" t="s">
        <v>1</v>
      </c>
      <c r="N9" s="5"/>
      <c r="O9" s="28"/>
      <c r="Q9" s="35"/>
    </row>
    <row r="10" spans="1:39" x14ac:dyDescent="0.3">
      <c r="A10" s="33"/>
      <c r="C10" s="27"/>
      <c r="D10" s="5"/>
      <c r="E10" s="7" t="s">
        <v>12</v>
      </c>
      <c r="F10" s="41">
        <v>0.2</v>
      </c>
      <c r="G10" s="5" t="s">
        <v>10</v>
      </c>
      <c r="H10" s="5"/>
      <c r="I10" s="5"/>
      <c r="J10" s="5"/>
      <c r="K10" s="7" t="s">
        <v>13</v>
      </c>
      <c r="L10" s="41">
        <v>0.2</v>
      </c>
      <c r="M10" s="5" t="s">
        <v>10</v>
      </c>
      <c r="N10" s="5"/>
      <c r="O10" s="28"/>
      <c r="Q10" s="35"/>
    </row>
    <row r="11" spans="1:39" x14ac:dyDescent="0.3">
      <c r="A11" s="33"/>
      <c r="C11" s="27"/>
      <c r="D11" s="5"/>
      <c r="E11" s="7" t="s">
        <v>11</v>
      </c>
      <c r="F11" s="39">
        <v>0</v>
      </c>
      <c r="G11" s="5" t="s">
        <v>5</v>
      </c>
      <c r="H11" s="5"/>
      <c r="I11" s="5"/>
      <c r="J11" s="5"/>
      <c r="K11" s="7" t="s">
        <v>14</v>
      </c>
      <c r="L11" s="39">
        <v>0</v>
      </c>
      <c r="M11" s="5" t="s">
        <v>5</v>
      </c>
      <c r="N11" s="5"/>
      <c r="O11" s="28"/>
      <c r="Q11" s="35"/>
    </row>
    <row r="12" spans="1:39" x14ac:dyDescent="0.3">
      <c r="A12" s="33"/>
      <c r="C12" s="27"/>
      <c r="D12" s="5"/>
      <c r="E12" s="7"/>
      <c r="F12" s="15" t="str">
        <f>IF(F13+F14&gt;1,"Either share rent value or cash rent value must be zero!","  ")</f>
        <v xml:space="preserve">  </v>
      </c>
      <c r="G12" s="5"/>
      <c r="H12" s="5"/>
      <c r="I12" s="5"/>
      <c r="J12" s="5"/>
      <c r="K12" s="7"/>
      <c r="L12" s="15" t="str">
        <f>IF(L13+L14&gt;1,"Either share rent value or cash rent value must be zero!","  ")</f>
        <v xml:space="preserve">  </v>
      </c>
      <c r="M12" s="5"/>
      <c r="N12" s="5"/>
      <c r="O12" s="28"/>
      <c r="Q12" s="35"/>
    </row>
    <row r="13" spans="1:39" hidden="1" x14ac:dyDescent="0.3">
      <c r="A13" s="33"/>
      <c r="C13" s="27"/>
      <c r="D13" s="5"/>
      <c r="E13" s="7" t="s">
        <v>12</v>
      </c>
      <c r="F13" s="14">
        <f>IF(F10&gt;0,1,0)</f>
        <v>1</v>
      </c>
      <c r="G13" s="5"/>
      <c r="H13" s="5"/>
      <c r="I13" s="5"/>
      <c r="J13" s="5"/>
      <c r="K13" s="7" t="s">
        <v>13</v>
      </c>
      <c r="L13" s="14">
        <f>IF(L10&gt;0,1,0)</f>
        <v>1</v>
      </c>
      <c r="M13" s="5"/>
      <c r="N13" s="5"/>
      <c r="O13" s="28"/>
      <c r="Q13" s="35"/>
    </row>
    <row r="14" spans="1:39" hidden="1" x14ac:dyDescent="0.3">
      <c r="A14" s="33"/>
      <c r="C14" s="27"/>
      <c r="D14" s="5"/>
      <c r="E14" s="7" t="s">
        <v>11</v>
      </c>
      <c r="F14" s="14">
        <f>IF(F11&gt;0,1,0)</f>
        <v>0</v>
      </c>
      <c r="G14" s="5"/>
      <c r="H14" s="5"/>
      <c r="I14" s="5"/>
      <c r="J14" s="7"/>
      <c r="K14" s="7" t="s">
        <v>14</v>
      </c>
      <c r="L14" s="14">
        <f>IF(L11&gt;0,1,0)</f>
        <v>0</v>
      </c>
      <c r="M14" s="5"/>
      <c r="N14" s="5"/>
      <c r="O14" s="28"/>
      <c r="Q14" s="35"/>
    </row>
    <row r="15" spans="1:39" x14ac:dyDescent="0.3">
      <c r="A15" s="33"/>
      <c r="C15" s="27"/>
      <c r="D15" s="5"/>
      <c r="E15" s="5"/>
      <c r="F15" s="13"/>
      <c r="G15" s="5"/>
      <c r="H15" s="32"/>
      <c r="I15" s="8" t="s">
        <v>38</v>
      </c>
      <c r="J15" s="5"/>
      <c r="K15" s="5"/>
      <c r="L15" s="5"/>
      <c r="M15" s="5"/>
      <c r="N15" s="5"/>
      <c r="O15" s="28"/>
      <c r="Q15" s="35"/>
    </row>
    <row r="16" spans="1:39" x14ac:dyDescent="0.3">
      <c r="A16" s="33"/>
      <c r="C16" s="27"/>
      <c r="D16" s="9" t="s">
        <v>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28"/>
      <c r="Q16" s="35"/>
    </row>
    <row r="17" spans="1:17" ht="19.5" thickBot="1" x14ac:dyDescent="0.35">
      <c r="A17" s="33"/>
      <c r="C17" s="27"/>
      <c r="D17" s="5"/>
      <c r="E17" s="10">
        <v>5</v>
      </c>
      <c r="F17" s="11">
        <f t="shared" ref="F17:M17" si="0">E17+0.25</f>
        <v>5.25</v>
      </c>
      <c r="G17" s="11">
        <f t="shared" si="0"/>
        <v>5.5</v>
      </c>
      <c r="H17" s="11">
        <f t="shared" si="0"/>
        <v>5.75</v>
      </c>
      <c r="I17" s="11">
        <f t="shared" si="0"/>
        <v>6</v>
      </c>
      <c r="J17" s="11">
        <f t="shared" si="0"/>
        <v>6.25</v>
      </c>
      <c r="K17" s="11">
        <f t="shared" si="0"/>
        <v>6.5</v>
      </c>
      <c r="L17" s="11">
        <f t="shared" si="0"/>
        <v>6.75</v>
      </c>
      <c r="M17" s="11">
        <f t="shared" si="0"/>
        <v>7</v>
      </c>
      <c r="N17" s="5"/>
      <c r="O17" s="28"/>
      <c r="Q17" s="35"/>
    </row>
    <row r="18" spans="1:17" x14ac:dyDescent="0.3">
      <c r="A18" s="33"/>
      <c r="C18" s="27"/>
      <c r="D18" s="10">
        <v>0.7</v>
      </c>
      <c r="E18" s="16">
        <f t="shared" ref="E18:M18" si="1">(($D$18*$F$9*(1-$F$10))-$F$8-$F$11)-((E17*$L$9*(1-$L$10))-$L$8-$L$11)</f>
        <v>-109</v>
      </c>
      <c r="F18" s="17">
        <f t="shared" si="1"/>
        <v>-141</v>
      </c>
      <c r="G18" s="17">
        <f t="shared" si="1"/>
        <v>-173</v>
      </c>
      <c r="H18" s="17">
        <f t="shared" si="1"/>
        <v>-205</v>
      </c>
      <c r="I18" s="17">
        <f t="shared" si="1"/>
        <v>-237</v>
      </c>
      <c r="J18" s="17">
        <f t="shared" si="1"/>
        <v>-269</v>
      </c>
      <c r="K18" s="17">
        <f t="shared" si="1"/>
        <v>-301</v>
      </c>
      <c r="L18" s="17">
        <f t="shared" si="1"/>
        <v>-333</v>
      </c>
      <c r="M18" s="18">
        <f t="shared" si="1"/>
        <v>-365</v>
      </c>
      <c r="N18" s="5"/>
      <c r="O18" s="28"/>
      <c r="Q18" s="35"/>
    </row>
    <row r="19" spans="1:17" x14ac:dyDescent="0.3">
      <c r="A19" s="33"/>
      <c r="C19" s="27"/>
      <c r="D19" s="11">
        <f t="shared" ref="D19:D33" si="2">D18+0.02</f>
        <v>0.72</v>
      </c>
      <c r="E19" s="19">
        <f t="shared" ref="E19:M19" si="3">(($D$19*$F$9*(1-$F$10))-$F$8-$F$11)-((E17*$L$9*(1-$L$10))-$L$8-$L$11)</f>
        <v>-93</v>
      </c>
      <c r="F19" s="12">
        <f t="shared" si="3"/>
        <v>-125</v>
      </c>
      <c r="G19" s="12">
        <f t="shared" si="3"/>
        <v>-157</v>
      </c>
      <c r="H19" s="12">
        <f t="shared" si="3"/>
        <v>-189</v>
      </c>
      <c r="I19" s="12">
        <f t="shared" si="3"/>
        <v>-221</v>
      </c>
      <c r="J19" s="12">
        <f t="shared" si="3"/>
        <v>-253</v>
      </c>
      <c r="K19" s="12">
        <f t="shared" si="3"/>
        <v>-285</v>
      </c>
      <c r="L19" s="12">
        <f t="shared" si="3"/>
        <v>-317</v>
      </c>
      <c r="M19" s="20">
        <f t="shared" si="3"/>
        <v>-349</v>
      </c>
      <c r="N19" s="5"/>
      <c r="O19" s="28"/>
      <c r="Q19" s="35"/>
    </row>
    <row r="20" spans="1:17" x14ac:dyDescent="0.3">
      <c r="A20" s="33"/>
      <c r="C20" s="27"/>
      <c r="D20" s="11">
        <f t="shared" si="2"/>
        <v>0.74</v>
      </c>
      <c r="E20" s="19">
        <f t="shared" ref="E20:M20" si="4">(($D$20*$F$9*(1-$F$10))-$F$8-$F$11)-((E17*$L$9*(1-$L$10))-$L$8-$L$11)</f>
        <v>-77</v>
      </c>
      <c r="F20" s="12">
        <f t="shared" si="4"/>
        <v>-109</v>
      </c>
      <c r="G20" s="12">
        <f t="shared" si="4"/>
        <v>-141</v>
      </c>
      <c r="H20" s="12">
        <f t="shared" si="4"/>
        <v>-173</v>
      </c>
      <c r="I20" s="12">
        <f t="shared" si="4"/>
        <v>-205</v>
      </c>
      <c r="J20" s="12">
        <f t="shared" si="4"/>
        <v>-237</v>
      </c>
      <c r="K20" s="12">
        <f t="shared" si="4"/>
        <v>-269</v>
      </c>
      <c r="L20" s="12">
        <f t="shared" si="4"/>
        <v>-301</v>
      </c>
      <c r="M20" s="20">
        <f t="shared" si="4"/>
        <v>-333</v>
      </c>
      <c r="N20" s="5"/>
      <c r="O20" s="28"/>
      <c r="Q20" s="35"/>
    </row>
    <row r="21" spans="1:17" x14ac:dyDescent="0.3">
      <c r="A21" s="33"/>
      <c r="C21" s="27"/>
      <c r="D21" s="11">
        <f t="shared" si="2"/>
        <v>0.76</v>
      </c>
      <c r="E21" s="19">
        <f t="shared" ref="E21:M21" si="5">(($D$21*$F$9*(1-$F$10))-$F$8-$F$11)-((E17*$L$9*(1-$L$10))-$L$8-$L$11)</f>
        <v>-61</v>
      </c>
      <c r="F21" s="12">
        <f t="shared" si="5"/>
        <v>-93</v>
      </c>
      <c r="G21" s="12">
        <f t="shared" si="5"/>
        <v>-125</v>
      </c>
      <c r="H21" s="12">
        <f t="shared" si="5"/>
        <v>-157</v>
      </c>
      <c r="I21" s="12">
        <f t="shared" si="5"/>
        <v>-189</v>
      </c>
      <c r="J21" s="12">
        <f t="shared" si="5"/>
        <v>-221</v>
      </c>
      <c r="K21" s="12">
        <f t="shared" si="5"/>
        <v>-253</v>
      </c>
      <c r="L21" s="12">
        <f t="shared" si="5"/>
        <v>-285</v>
      </c>
      <c r="M21" s="20">
        <f t="shared" si="5"/>
        <v>-317</v>
      </c>
      <c r="N21" s="5"/>
      <c r="O21" s="28"/>
      <c r="Q21" s="35"/>
    </row>
    <row r="22" spans="1:17" x14ac:dyDescent="0.3">
      <c r="A22" s="33"/>
      <c r="C22" s="27"/>
      <c r="D22" s="11">
        <f t="shared" si="2"/>
        <v>0.78</v>
      </c>
      <c r="E22" s="19">
        <f t="shared" ref="E22:M22" si="6">(($D$22*$F$9*(1-$F$10))-$F$8-$F$11)-((E17*$L$9*(1-$L$10))-$L$8-$L$11)</f>
        <v>-45</v>
      </c>
      <c r="F22" s="12">
        <f t="shared" si="6"/>
        <v>-77</v>
      </c>
      <c r="G22" s="12">
        <f t="shared" si="6"/>
        <v>-109</v>
      </c>
      <c r="H22" s="12">
        <f t="shared" si="6"/>
        <v>-141</v>
      </c>
      <c r="I22" s="12">
        <f t="shared" si="6"/>
        <v>-173</v>
      </c>
      <c r="J22" s="12">
        <f t="shared" si="6"/>
        <v>-205</v>
      </c>
      <c r="K22" s="12">
        <f t="shared" si="6"/>
        <v>-237</v>
      </c>
      <c r="L22" s="12">
        <f t="shared" si="6"/>
        <v>-269</v>
      </c>
      <c r="M22" s="20">
        <f t="shared" si="6"/>
        <v>-301</v>
      </c>
      <c r="N22" s="5"/>
      <c r="O22" s="28"/>
      <c r="Q22" s="35"/>
    </row>
    <row r="23" spans="1:17" x14ac:dyDescent="0.3">
      <c r="A23" s="33"/>
      <c r="C23" s="27"/>
      <c r="D23" s="11">
        <f t="shared" si="2"/>
        <v>0.8</v>
      </c>
      <c r="E23" s="19">
        <f t="shared" ref="E23:M23" si="7">(($D$23*$F$9*(1-$F$10))-$F$8-$F$11)-((E17*$L$9*(1-$L$10))-$L$8-$L$11)</f>
        <v>-29</v>
      </c>
      <c r="F23" s="12">
        <f t="shared" si="7"/>
        <v>-61</v>
      </c>
      <c r="G23" s="12">
        <f t="shared" si="7"/>
        <v>-93</v>
      </c>
      <c r="H23" s="12">
        <f t="shared" si="7"/>
        <v>-125</v>
      </c>
      <c r="I23" s="12">
        <f t="shared" si="7"/>
        <v>-157</v>
      </c>
      <c r="J23" s="12">
        <f t="shared" si="7"/>
        <v>-189</v>
      </c>
      <c r="K23" s="12">
        <f t="shared" si="7"/>
        <v>-221</v>
      </c>
      <c r="L23" s="12">
        <f t="shared" si="7"/>
        <v>-253</v>
      </c>
      <c r="M23" s="20">
        <f t="shared" si="7"/>
        <v>-285</v>
      </c>
      <c r="N23" s="5"/>
      <c r="O23" s="28"/>
      <c r="Q23" s="35"/>
    </row>
    <row r="24" spans="1:17" x14ac:dyDescent="0.3">
      <c r="A24" s="33"/>
      <c r="C24" s="27"/>
      <c r="D24" s="11">
        <f t="shared" si="2"/>
        <v>0.82000000000000006</v>
      </c>
      <c r="E24" s="19">
        <f t="shared" ref="E24:M24" si="8">(($D$24*$F$9*(1-$F$10))-$F$8-$F$11)-((E17*$L$9*(1-$L$10))-$L$8-$L$11)</f>
        <v>-12.999999999999886</v>
      </c>
      <c r="F24" s="12">
        <f t="shared" si="8"/>
        <v>-44.999999999999886</v>
      </c>
      <c r="G24" s="12">
        <f t="shared" si="8"/>
        <v>-76.999999999999886</v>
      </c>
      <c r="H24" s="12">
        <f t="shared" si="8"/>
        <v>-108.99999999999989</v>
      </c>
      <c r="I24" s="12">
        <f t="shared" si="8"/>
        <v>-140.99999999999989</v>
      </c>
      <c r="J24" s="12">
        <f t="shared" si="8"/>
        <v>-172.99999999999989</v>
      </c>
      <c r="K24" s="12">
        <f t="shared" si="8"/>
        <v>-204.99999999999989</v>
      </c>
      <c r="L24" s="12">
        <f t="shared" si="8"/>
        <v>-236.99999999999989</v>
      </c>
      <c r="M24" s="20">
        <f t="shared" si="8"/>
        <v>-268.99999999999989</v>
      </c>
      <c r="N24" s="5"/>
      <c r="O24" s="28"/>
      <c r="Q24" s="35"/>
    </row>
    <row r="25" spans="1:17" x14ac:dyDescent="0.3">
      <c r="A25" s="33"/>
      <c r="C25" s="27"/>
      <c r="D25" s="11">
        <f t="shared" si="2"/>
        <v>0.84000000000000008</v>
      </c>
      <c r="E25" s="19">
        <f t="shared" ref="E25:M25" si="9">(($D$25*$F$9*(1-$F$10))-$F$8-$F$11)-((E17*$L$9*(1-$L$10))-$L$8-$L$11)</f>
        <v>3.0000000000001137</v>
      </c>
      <c r="F25" s="12">
        <f t="shared" si="9"/>
        <v>-28.999999999999886</v>
      </c>
      <c r="G25" s="12">
        <f t="shared" si="9"/>
        <v>-60.999999999999886</v>
      </c>
      <c r="H25" s="12">
        <f t="shared" si="9"/>
        <v>-92.999999999999886</v>
      </c>
      <c r="I25" s="12">
        <f t="shared" si="9"/>
        <v>-124.99999999999989</v>
      </c>
      <c r="J25" s="12">
        <f t="shared" si="9"/>
        <v>-156.99999999999989</v>
      </c>
      <c r="K25" s="12">
        <f t="shared" si="9"/>
        <v>-188.99999999999989</v>
      </c>
      <c r="L25" s="12">
        <f t="shared" si="9"/>
        <v>-220.99999999999989</v>
      </c>
      <c r="M25" s="20">
        <f t="shared" si="9"/>
        <v>-252.99999999999989</v>
      </c>
      <c r="N25" s="5"/>
      <c r="O25" s="28"/>
      <c r="Q25" s="35"/>
    </row>
    <row r="26" spans="1:17" x14ac:dyDescent="0.3">
      <c r="A26" s="33"/>
      <c r="C26" s="27"/>
      <c r="D26" s="11">
        <f t="shared" si="2"/>
        <v>0.8600000000000001</v>
      </c>
      <c r="E26" s="19">
        <f t="shared" ref="E26:M26" si="10">(($D$26*$F$9*(1-$F$10))-$F$8-$F$11)-((E17*$L$9*(1-$L$10))-$L$8-$L$11)</f>
        <v>19.000000000000114</v>
      </c>
      <c r="F26" s="12">
        <f t="shared" si="10"/>
        <v>-12.999999999999886</v>
      </c>
      <c r="G26" s="12">
        <f t="shared" si="10"/>
        <v>-44.999999999999886</v>
      </c>
      <c r="H26" s="12">
        <f t="shared" si="10"/>
        <v>-76.999999999999886</v>
      </c>
      <c r="I26" s="12">
        <f t="shared" si="10"/>
        <v>-108.99999999999989</v>
      </c>
      <c r="J26" s="12">
        <f t="shared" si="10"/>
        <v>-140.99999999999989</v>
      </c>
      <c r="K26" s="12">
        <f t="shared" si="10"/>
        <v>-172.99999999999989</v>
      </c>
      <c r="L26" s="12">
        <f t="shared" si="10"/>
        <v>-204.99999999999989</v>
      </c>
      <c r="M26" s="20">
        <f t="shared" si="10"/>
        <v>-236.99999999999989</v>
      </c>
      <c r="N26" s="5"/>
      <c r="O26" s="28"/>
      <c r="Q26" s="35"/>
    </row>
    <row r="27" spans="1:17" x14ac:dyDescent="0.3">
      <c r="A27" s="33"/>
      <c r="C27" s="27"/>
      <c r="D27" s="11">
        <f t="shared" si="2"/>
        <v>0.88000000000000012</v>
      </c>
      <c r="E27" s="19">
        <f t="shared" ref="E27:M27" si="11">(($D$27*$F$9*(1-$F$10))-$F$8-$F$11)-((E17*$L$9*(1-$L$10))-$L$8-$L$11)</f>
        <v>35.000000000000114</v>
      </c>
      <c r="F27" s="12">
        <f t="shared" si="11"/>
        <v>3.0000000000001137</v>
      </c>
      <c r="G27" s="12">
        <f t="shared" si="11"/>
        <v>-28.999999999999886</v>
      </c>
      <c r="H27" s="12">
        <f t="shared" si="11"/>
        <v>-60.999999999999886</v>
      </c>
      <c r="I27" s="12">
        <f t="shared" si="11"/>
        <v>-92.999999999999886</v>
      </c>
      <c r="J27" s="12">
        <f t="shared" si="11"/>
        <v>-124.99999999999989</v>
      </c>
      <c r="K27" s="12">
        <f t="shared" si="11"/>
        <v>-156.99999999999989</v>
      </c>
      <c r="L27" s="12">
        <f t="shared" si="11"/>
        <v>-188.99999999999989</v>
      </c>
      <c r="M27" s="20">
        <f t="shared" si="11"/>
        <v>-220.99999999999989</v>
      </c>
      <c r="N27" s="5"/>
      <c r="O27" s="28"/>
      <c r="Q27" s="35"/>
    </row>
    <row r="28" spans="1:17" x14ac:dyDescent="0.3">
      <c r="A28" s="33"/>
      <c r="C28" s="27"/>
      <c r="D28" s="11">
        <f t="shared" si="2"/>
        <v>0.90000000000000013</v>
      </c>
      <c r="E28" s="19">
        <f t="shared" ref="E28:M28" si="12">(($D$28*$F$9*(1-$F$10))-$F$8-$F$11)-((E17*$L$9*(1-$L$10))-$L$8-$L$11)</f>
        <v>51.000000000000114</v>
      </c>
      <c r="F28" s="12">
        <f t="shared" si="12"/>
        <v>19.000000000000114</v>
      </c>
      <c r="G28" s="12">
        <f t="shared" si="12"/>
        <v>-12.999999999999886</v>
      </c>
      <c r="H28" s="12">
        <f t="shared" si="12"/>
        <v>-44.999999999999886</v>
      </c>
      <c r="I28" s="12">
        <f t="shared" si="12"/>
        <v>-76.999999999999886</v>
      </c>
      <c r="J28" s="12">
        <f t="shared" si="12"/>
        <v>-108.99999999999989</v>
      </c>
      <c r="K28" s="12">
        <f t="shared" si="12"/>
        <v>-140.99999999999989</v>
      </c>
      <c r="L28" s="12">
        <f t="shared" si="12"/>
        <v>-172.99999999999989</v>
      </c>
      <c r="M28" s="20">
        <f t="shared" si="12"/>
        <v>-204.99999999999989</v>
      </c>
      <c r="N28" s="5"/>
      <c r="O28" s="28"/>
      <c r="Q28" s="35"/>
    </row>
    <row r="29" spans="1:17" x14ac:dyDescent="0.3">
      <c r="A29" s="33"/>
      <c r="C29" s="27"/>
      <c r="D29" s="11">
        <f t="shared" si="2"/>
        <v>0.92000000000000015</v>
      </c>
      <c r="E29" s="19">
        <f t="shared" ref="E29:M29" si="13">(($D$29*$F$9*(1-$F$10))-$F$8-$F$11)-((E17*$L$9*(1-$L$10))-$L$8-$L$11)</f>
        <v>67.000000000000114</v>
      </c>
      <c r="F29" s="12">
        <f t="shared" si="13"/>
        <v>35.000000000000114</v>
      </c>
      <c r="G29" s="12">
        <f t="shared" si="13"/>
        <v>3.0000000000001137</v>
      </c>
      <c r="H29" s="12">
        <f t="shared" si="13"/>
        <v>-28.999999999999886</v>
      </c>
      <c r="I29" s="12">
        <f t="shared" si="13"/>
        <v>-60.999999999999886</v>
      </c>
      <c r="J29" s="12">
        <f t="shared" si="13"/>
        <v>-92.999999999999886</v>
      </c>
      <c r="K29" s="12">
        <f t="shared" si="13"/>
        <v>-124.99999999999989</v>
      </c>
      <c r="L29" s="12">
        <f t="shared" si="13"/>
        <v>-156.99999999999989</v>
      </c>
      <c r="M29" s="20">
        <f t="shared" si="13"/>
        <v>-188.99999999999989</v>
      </c>
      <c r="N29" s="5"/>
      <c r="O29" s="28"/>
      <c r="Q29" s="35"/>
    </row>
    <row r="30" spans="1:17" x14ac:dyDescent="0.3">
      <c r="A30" s="33"/>
      <c r="C30" s="27"/>
      <c r="D30" s="11">
        <f t="shared" si="2"/>
        <v>0.94000000000000017</v>
      </c>
      <c r="E30" s="19">
        <f t="shared" ref="E30:M30" si="14">(($D$30*$F$9*(1-$F$10))-$F$8-$F$11)-((E17*$L$9*(1-$L$10))-$L$8-$L$11)</f>
        <v>83.000000000000114</v>
      </c>
      <c r="F30" s="12">
        <f t="shared" si="14"/>
        <v>51.000000000000114</v>
      </c>
      <c r="G30" s="12">
        <f t="shared" si="14"/>
        <v>19.000000000000114</v>
      </c>
      <c r="H30" s="12">
        <f t="shared" si="14"/>
        <v>-12.999999999999886</v>
      </c>
      <c r="I30" s="12">
        <f t="shared" si="14"/>
        <v>-44.999999999999886</v>
      </c>
      <c r="J30" s="12">
        <f t="shared" si="14"/>
        <v>-76.999999999999886</v>
      </c>
      <c r="K30" s="12">
        <f t="shared" si="14"/>
        <v>-108.99999999999989</v>
      </c>
      <c r="L30" s="12">
        <f t="shared" si="14"/>
        <v>-140.99999999999989</v>
      </c>
      <c r="M30" s="20">
        <f t="shared" si="14"/>
        <v>-172.99999999999989</v>
      </c>
      <c r="N30" s="5"/>
      <c r="O30" s="28"/>
      <c r="Q30" s="35"/>
    </row>
    <row r="31" spans="1:17" x14ac:dyDescent="0.3">
      <c r="A31" s="33"/>
      <c r="C31" s="27"/>
      <c r="D31" s="11">
        <f t="shared" si="2"/>
        <v>0.96000000000000019</v>
      </c>
      <c r="E31" s="19">
        <f t="shared" ref="E31:M31" si="15">(($D$31*$F$9*(1-$F$10))-$F$8-$F$11)-((E17*$L$9*(1-$L$10))-$L$8-$L$11)</f>
        <v>99.000000000000227</v>
      </c>
      <c r="F31" s="12">
        <f t="shared" si="15"/>
        <v>67.000000000000227</v>
      </c>
      <c r="G31" s="12">
        <f t="shared" si="15"/>
        <v>35.000000000000227</v>
      </c>
      <c r="H31" s="12">
        <f t="shared" si="15"/>
        <v>3.0000000000002274</v>
      </c>
      <c r="I31" s="12">
        <f t="shared" si="15"/>
        <v>-28.999999999999773</v>
      </c>
      <c r="J31" s="12">
        <f t="shared" si="15"/>
        <v>-60.999999999999773</v>
      </c>
      <c r="K31" s="12">
        <f t="shared" si="15"/>
        <v>-92.999999999999773</v>
      </c>
      <c r="L31" s="12">
        <f t="shared" si="15"/>
        <v>-124.99999999999977</v>
      </c>
      <c r="M31" s="20">
        <f t="shared" si="15"/>
        <v>-156.99999999999977</v>
      </c>
      <c r="N31" s="5"/>
      <c r="O31" s="28"/>
      <c r="Q31" s="35"/>
    </row>
    <row r="32" spans="1:17" x14ac:dyDescent="0.3">
      <c r="A32" s="33"/>
      <c r="C32" s="27"/>
      <c r="D32" s="11">
        <f t="shared" si="2"/>
        <v>0.9800000000000002</v>
      </c>
      <c r="E32" s="19">
        <f t="shared" ref="E32:M32" si="16">(($D$32*$F$9*(1-$F$10))-$F$8-$F$11)-((E17*$L$9*(1-$L$10))-$L$8-$L$11)</f>
        <v>115.00000000000023</v>
      </c>
      <c r="F32" s="12">
        <f t="shared" si="16"/>
        <v>83.000000000000227</v>
      </c>
      <c r="G32" s="12">
        <f t="shared" si="16"/>
        <v>51.000000000000227</v>
      </c>
      <c r="H32" s="12">
        <f t="shared" si="16"/>
        <v>19.000000000000227</v>
      </c>
      <c r="I32" s="12">
        <f t="shared" si="16"/>
        <v>-12.999999999999773</v>
      </c>
      <c r="J32" s="12">
        <f t="shared" si="16"/>
        <v>-44.999999999999773</v>
      </c>
      <c r="K32" s="12">
        <f t="shared" si="16"/>
        <v>-76.999999999999773</v>
      </c>
      <c r="L32" s="12">
        <f t="shared" si="16"/>
        <v>-108.99999999999977</v>
      </c>
      <c r="M32" s="20">
        <f t="shared" si="16"/>
        <v>-140.99999999999977</v>
      </c>
      <c r="N32" s="5"/>
      <c r="O32" s="28"/>
      <c r="Q32" s="35"/>
    </row>
    <row r="33" spans="1:17" ht="19.5" thickBot="1" x14ac:dyDescent="0.35">
      <c r="A33" s="33"/>
      <c r="C33" s="27"/>
      <c r="D33" s="11">
        <f t="shared" si="2"/>
        <v>1.0000000000000002</v>
      </c>
      <c r="E33" s="21">
        <f t="shared" ref="E33:M33" si="17">(($D$33*$F$9*(1-$F$10))-$F$8-$F$11)-((E17*$L$9*(1-$L$10))-$L$8-$L$11)</f>
        <v>131.00000000000023</v>
      </c>
      <c r="F33" s="22">
        <f t="shared" si="17"/>
        <v>99.000000000000227</v>
      </c>
      <c r="G33" s="22">
        <f t="shared" si="17"/>
        <v>67.000000000000227</v>
      </c>
      <c r="H33" s="22">
        <f t="shared" si="17"/>
        <v>35.000000000000227</v>
      </c>
      <c r="I33" s="22">
        <f t="shared" si="17"/>
        <v>3.0000000000002274</v>
      </c>
      <c r="J33" s="22">
        <f t="shared" si="17"/>
        <v>-28.999999999999773</v>
      </c>
      <c r="K33" s="22">
        <f t="shared" si="17"/>
        <v>-60.999999999999773</v>
      </c>
      <c r="L33" s="22">
        <f t="shared" si="17"/>
        <v>-92.999999999999773</v>
      </c>
      <c r="M33" s="23">
        <f t="shared" si="17"/>
        <v>-124.99999999999977</v>
      </c>
      <c r="N33" s="5"/>
      <c r="O33" s="28"/>
      <c r="Q33" s="35"/>
    </row>
    <row r="34" spans="1:17" ht="19.5" thickBot="1" x14ac:dyDescent="0.35">
      <c r="A34" s="33"/>
      <c r="C34" s="29"/>
      <c r="D34" s="30"/>
      <c r="E34" s="38" t="s">
        <v>31</v>
      </c>
      <c r="F34" s="30"/>
      <c r="G34" s="30"/>
      <c r="H34" s="30"/>
      <c r="I34" s="30"/>
      <c r="J34" s="30"/>
      <c r="K34" s="30"/>
      <c r="L34" s="30"/>
      <c r="M34" s="30"/>
      <c r="N34" s="30"/>
      <c r="O34" s="31"/>
      <c r="Q34" s="35"/>
    </row>
    <row r="35" spans="1:17" x14ac:dyDescent="0.3">
      <c r="A35" s="33"/>
      <c r="Q35" s="35"/>
    </row>
    <row r="36" spans="1:17" x14ac:dyDescent="0.3">
      <c r="A36" s="33"/>
      <c r="C36" s="37" t="s">
        <v>26</v>
      </c>
      <c r="Q36" s="35"/>
    </row>
    <row r="37" spans="1:17" x14ac:dyDescent="0.3">
      <c r="A37" s="33"/>
      <c r="C37" s="37" t="s">
        <v>27</v>
      </c>
      <c r="Q37" s="35"/>
    </row>
    <row r="38" spans="1:17" x14ac:dyDescent="0.3">
      <c r="A38" s="33"/>
      <c r="C38" s="37" t="s">
        <v>28</v>
      </c>
      <c r="Q38" s="35"/>
    </row>
    <row r="39" spans="1:17" x14ac:dyDescent="0.3">
      <c r="A39" s="33"/>
      <c r="Q39" s="35"/>
    </row>
    <row r="40" spans="1:17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5"/>
      <c r="P40" s="35"/>
      <c r="Q40" s="35"/>
    </row>
  </sheetData>
  <conditionalFormatting sqref="E18">
    <cfRule type="cellIs" dxfId="92" priority="40" operator="greaterThan">
      <formula>0</formula>
    </cfRule>
    <cfRule type="colorScale" priority="41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E18:M33">
    <cfRule type="cellIs" dxfId="91" priority="37" operator="greaterThan">
      <formula>0</formula>
    </cfRule>
    <cfRule type="cellIs" dxfId="90" priority="39" operator="greaterThan">
      <formula>0</formula>
    </cfRule>
  </conditionalFormatting>
  <conditionalFormatting sqref="E18:M33">
    <cfRule type="cellIs" dxfId="89" priority="35" operator="greaterThan">
      <formula>0</formula>
    </cfRule>
  </conditionalFormatting>
  <conditionalFormatting sqref="F18">
    <cfRule type="cellIs" dxfId="88" priority="33" operator="greaterThan">
      <formula>0</formula>
    </cfRule>
    <cfRule type="colorScale" priority="3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87" priority="31" operator="greaterThan">
      <formula>0</formula>
    </cfRule>
    <cfRule type="colorScale" priority="3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86" priority="29" operator="greaterThan">
      <formula>0</formula>
    </cfRule>
    <cfRule type="colorScale" priority="3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85" priority="27" operator="greaterThan">
      <formula>0</formula>
    </cfRule>
    <cfRule type="colorScale" priority="2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84" priority="25" operator="greaterThan">
      <formula>0</formula>
    </cfRule>
    <cfRule type="colorScale" priority="2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83" priority="23" operator="greaterThan">
      <formula>0</formula>
    </cfRule>
    <cfRule type="colorScale" priority="2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82" priority="21" operator="greaterThan">
      <formula>0</formula>
    </cfRule>
    <cfRule type="colorScale" priority="2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81" priority="19" operator="greaterThan">
      <formula>0</formula>
    </cfRule>
    <cfRule type="colorScale" priority="2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80" priority="17" operator="greaterThan">
      <formula>0</formula>
    </cfRule>
    <cfRule type="colorScale" priority="1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F18">
    <cfRule type="cellIs" dxfId="79" priority="15" operator="greaterThan">
      <formula>0</formula>
    </cfRule>
    <cfRule type="colorScale" priority="1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78" priority="13" operator="greaterThan">
      <formula>0</formula>
    </cfRule>
    <cfRule type="colorScale" priority="1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77" priority="11" operator="greaterThan">
      <formula>0</formula>
    </cfRule>
    <cfRule type="colorScale" priority="1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76" priority="9" operator="greaterThan">
      <formula>0</formula>
    </cfRule>
    <cfRule type="colorScale" priority="1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75" priority="7" operator="greaterThan">
      <formula>0</formula>
    </cfRule>
    <cfRule type="colorScale" priority="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74" priority="5" operator="greaterThan">
      <formula>0</formula>
    </cfRule>
    <cfRule type="colorScale" priority="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73" priority="3" operator="greaterThan">
      <formula>0</formula>
    </cfRule>
    <cfRule type="colorScale" priority="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72" priority="1" operator="greaterThan">
      <formula>0</formula>
    </cfRule>
    <cfRule type="colorScale" priority="2">
      <colorScale>
        <cfvo type="num" val="&quot;if &lt; 0&quot;"/>
        <cfvo type="max"/>
        <color theme="8" tint="0.79998168889431442"/>
        <color rgb="FFFFEF9C"/>
      </colorScale>
    </cfRule>
  </conditionalFormatting>
  <pageMargins left="0.7" right="0.7" top="0.75" bottom="0.75" header="0.3" footer="0.3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zoomScale="75" zoomScaleNormal="75" workbookViewId="0">
      <selection activeCell="S51" sqref="S51"/>
    </sheetView>
  </sheetViews>
  <sheetFormatPr defaultRowHeight="18.75" x14ac:dyDescent="0.3"/>
  <cols>
    <col min="1" max="1" width="4.140625" style="1" customWidth="1"/>
    <col min="2" max="2" width="9.140625" style="1"/>
    <col min="3" max="3" width="12.85546875" style="1" bestFit="1" customWidth="1"/>
    <col min="4" max="4" width="9.7109375" style="1" bestFit="1" customWidth="1"/>
    <col min="5" max="5" width="10.7109375" style="1" customWidth="1"/>
    <col min="6" max="6" width="12.42578125" style="1" customWidth="1"/>
    <col min="7" max="7" width="12.7109375" style="1" customWidth="1"/>
    <col min="8" max="8" width="11.7109375" style="1" customWidth="1"/>
    <col min="9" max="9" width="12.85546875" style="1" customWidth="1"/>
    <col min="10" max="10" width="12.28515625" style="1" bestFit="1" customWidth="1"/>
    <col min="11" max="11" width="11.85546875" style="1" customWidth="1"/>
    <col min="12" max="13" width="12.85546875" style="1" bestFit="1" customWidth="1"/>
    <col min="14" max="14" width="9.5703125" style="1" customWidth="1"/>
    <col min="16" max="16" width="9.28515625" bestFit="1" customWidth="1"/>
    <col min="17" max="17" width="3.5703125" customWidth="1"/>
    <col min="18" max="18" width="12.140625" customWidth="1"/>
    <col min="19" max="19" width="11.42578125" customWidth="1"/>
    <col min="20" max="20" width="11.28515625" customWidth="1"/>
    <col min="21" max="21" width="10" customWidth="1"/>
    <col min="22" max="22" width="11.140625" customWidth="1"/>
    <col min="23" max="23" width="12" customWidth="1"/>
    <col min="24" max="24" width="10.5703125" customWidth="1"/>
    <col min="25" max="25" width="12.85546875" customWidth="1"/>
    <col min="26" max="26" width="12.5703125" customWidth="1"/>
    <col min="27" max="27" width="12" customWidth="1"/>
    <col min="28" max="28" width="11.140625" customWidth="1"/>
    <col min="29" max="29" width="14.28515625" customWidth="1"/>
    <col min="30" max="31" width="12.5703125" customWidth="1"/>
    <col min="32" max="32" width="13.140625" customWidth="1"/>
    <col min="33" max="33" width="12.28515625" customWidth="1"/>
    <col min="34" max="34" width="10.5703125" customWidth="1"/>
    <col min="35" max="35" width="11.28515625" customWidth="1"/>
    <col min="36" max="36" width="12" customWidth="1"/>
    <col min="37" max="37" width="10.28515625" customWidth="1"/>
    <col min="38" max="38" width="10.7109375" customWidth="1"/>
    <col min="39" max="39" width="12.42578125" customWidth="1"/>
  </cols>
  <sheetData>
    <row r="1" spans="1:39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">
      <c r="A2" s="33"/>
      <c r="C2" s="2" t="s">
        <v>15</v>
      </c>
      <c r="D2" s="2"/>
      <c r="F2" s="2"/>
      <c r="G2" s="2"/>
      <c r="I2" s="2"/>
      <c r="J2" s="2"/>
      <c r="L2" s="3"/>
      <c r="O2" s="4" t="s">
        <v>34</v>
      </c>
      <c r="P2" s="2"/>
      <c r="Q2" s="34"/>
      <c r="R2" s="1"/>
      <c r="S2" s="2"/>
      <c r="T2" s="2"/>
      <c r="U2" s="1"/>
      <c r="V2" s="2"/>
      <c r="W2" s="2"/>
      <c r="X2" s="1"/>
      <c r="Y2" s="3"/>
      <c r="Z2" s="4"/>
      <c r="AA2" s="1"/>
      <c r="AB2" s="1"/>
      <c r="AC2" s="2"/>
      <c r="AD2" s="2"/>
      <c r="AE2" s="1"/>
      <c r="AF2" s="2"/>
      <c r="AG2" s="2"/>
      <c r="AH2" s="1"/>
      <c r="AI2" s="2"/>
      <c r="AJ2" s="2"/>
      <c r="AK2" s="1"/>
      <c r="AL2" s="3"/>
      <c r="AM2" s="4"/>
    </row>
    <row r="3" spans="1:39" x14ac:dyDescent="0.3">
      <c r="A3" s="33"/>
      <c r="C3" s="2" t="s">
        <v>21</v>
      </c>
      <c r="Q3" s="35"/>
    </row>
    <row r="4" spans="1:39" x14ac:dyDescent="0.3">
      <c r="A4" s="33"/>
      <c r="C4" s="2" t="s">
        <v>22</v>
      </c>
      <c r="Q4" s="35"/>
    </row>
    <row r="5" spans="1:39" ht="19.5" thickBot="1" x14ac:dyDescent="0.35">
      <c r="A5" s="33"/>
      <c r="Q5" s="35"/>
    </row>
    <row r="6" spans="1:39" ht="21" x14ac:dyDescent="0.35">
      <c r="A6" s="33"/>
      <c r="C6" s="24"/>
      <c r="D6" s="25"/>
      <c r="E6" s="25"/>
      <c r="F6" s="25"/>
      <c r="G6" s="25"/>
      <c r="H6" s="25"/>
      <c r="I6" s="36" t="s">
        <v>6</v>
      </c>
      <c r="J6" s="25"/>
      <c r="K6" s="25"/>
      <c r="L6" s="25"/>
      <c r="M6" s="25"/>
      <c r="N6" s="25"/>
      <c r="O6" s="26"/>
      <c r="Q6" s="35"/>
    </row>
    <row r="7" spans="1:39" x14ac:dyDescent="0.3">
      <c r="A7" s="33"/>
      <c r="C7" s="27"/>
      <c r="D7" s="5"/>
      <c r="E7" s="5"/>
      <c r="F7" s="5"/>
      <c r="G7" s="5"/>
      <c r="H7" s="5"/>
      <c r="I7" s="6"/>
      <c r="J7" s="5"/>
      <c r="K7" s="7" t="s">
        <v>35</v>
      </c>
      <c r="L7" s="10">
        <v>13</v>
      </c>
      <c r="M7" s="5" t="s">
        <v>33</v>
      </c>
      <c r="N7" s="5"/>
      <c r="O7" s="28"/>
      <c r="Q7" s="35"/>
    </row>
    <row r="8" spans="1:39" x14ac:dyDescent="0.3">
      <c r="A8" s="33"/>
      <c r="C8" s="27"/>
      <c r="D8" s="5"/>
      <c r="E8" s="7" t="s">
        <v>3</v>
      </c>
      <c r="F8" s="39">
        <v>536</v>
      </c>
      <c r="G8" s="5" t="s">
        <v>5</v>
      </c>
      <c r="H8" s="5"/>
      <c r="I8" s="5"/>
      <c r="J8" s="5"/>
      <c r="K8" s="7" t="s">
        <v>7</v>
      </c>
      <c r="L8" s="39">
        <v>346</v>
      </c>
      <c r="M8" s="5" t="s">
        <v>5</v>
      </c>
      <c r="N8" s="5"/>
      <c r="O8" s="28"/>
      <c r="Q8" s="35"/>
    </row>
    <row r="9" spans="1:39" x14ac:dyDescent="0.3">
      <c r="A9" s="33"/>
      <c r="C9" s="27"/>
      <c r="D9" s="5"/>
      <c r="E9" s="7"/>
      <c r="F9" s="40"/>
      <c r="G9" s="5"/>
      <c r="H9" s="5"/>
      <c r="I9" s="5"/>
      <c r="J9" s="5"/>
      <c r="K9" s="7" t="s">
        <v>18</v>
      </c>
      <c r="L9" s="40">
        <v>40</v>
      </c>
      <c r="M9" s="5" t="s">
        <v>1</v>
      </c>
      <c r="N9" s="5"/>
      <c r="O9" s="28"/>
      <c r="Q9" s="35"/>
    </row>
    <row r="10" spans="1:39" x14ac:dyDescent="0.3">
      <c r="A10" s="33"/>
      <c r="C10" s="27"/>
      <c r="D10" s="5"/>
      <c r="E10" s="7" t="s">
        <v>12</v>
      </c>
      <c r="F10" s="41">
        <v>0.2</v>
      </c>
      <c r="G10" s="5" t="s">
        <v>10</v>
      </c>
      <c r="H10" s="5"/>
      <c r="I10" s="5"/>
      <c r="J10" s="5"/>
      <c r="K10" s="7" t="s">
        <v>19</v>
      </c>
      <c r="L10" s="41">
        <v>0.2</v>
      </c>
      <c r="M10" s="5" t="s">
        <v>10</v>
      </c>
      <c r="N10" s="5"/>
      <c r="O10" s="28"/>
      <c r="Q10" s="35"/>
    </row>
    <row r="11" spans="1:39" x14ac:dyDescent="0.3">
      <c r="A11" s="33"/>
      <c r="C11" s="27"/>
      <c r="D11" s="5"/>
      <c r="E11" s="7" t="s">
        <v>11</v>
      </c>
      <c r="F11" s="39">
        <v>0</v>
      </c>
      <c r="G11" s="5" t="s">
        <v>5</v>
      </c>
      <c r="H11" s="5"/>
      <c r="I11" s="5"/>
      <c r="J11" s="5"/>
      <c r="K11" s="7" t="s">
        <v>20</v>
      </c>
      <c r="L11" s="39">
        <v>0</v>
      </c>
      <c r="M11" s="5" t="s">
        <v>5</v>
      </c>
      <c r="N11" s="5"/>
      <c r="O11" s="28"/>
      <c r="Q11" s="35"/>
    </row>
    <row r="12" spans="1:39" x14ac:dyDescent="0.3">
      <c r="A12" s="33"/>
      <c r="C12" s="27"/>
      <c r="D12" s="5"/>
      <c r="E12" s="7"/>
      <c r="F12" s="15" t="str">
        <f>IF(F13+F14&gt;1,"Either share rent value or cash rent value must be zero!","  ")</f>
        <v xml:space="preserve">  </v>
      </c>
      <c r="G12" s="5"/>
      <c r="H12" s="5"/>
      <c r="I12" s="5"/>
      <c r="J12" s="5"/>
      <c r="K12" s="7"/>
      <c r="L12" s="15" t="str">
        <f>IF(L13+L14&gt;1,"Either share rent value or cash rent value must be zero!","  ")</f>
        <v xml:space="preserve">  </v>
      </c>
      <c r="M12" s="5"/>
      <c r="N12" s="5"/>
      <c r="O12" s="28"/>
      <c r="Q12" s="35"/>
    </row>
    <row r="13" spans="1:39" hidden="1" x14ac:dyDescent="0.3">
      <c r="A13" s="33"/>
      <c r="C13" s="27"/>
      <c r="D13" s="5"/>
      <c r="E13" s="7" t="s">
        <v>12</v>
      </c>
      <c r="F13" s="14">
        <f>IF(F10&gt;0,1,0)</f>
        <v>1</v>
      </c>
      <c r="G13" s="5"/>
      <c r="H13" s="5"/>
      <c r="I13" s="5"/>
      <c r="J13" s="5"/>
      <c r="K13" s="7" t="s">
        <v>19</v>
      </c>
      <c r="L13" s="14">
        <f>IF(L10&gt;0,1,0)</f>
        <v>1</v>
      </c>
      <c r="M13" s="5"/>
      <c r="N13" s="5"/>
      <c r="O13" s="28"/>
      <c r="Q13" s="35"/>
    </row>
    <row r="14" spans="1:39" hidden="1" x14ac:dyDescent="0.3">
      <c r="A14" s="33"/>
      <c r="C14" s="27"/>
      <c r="D14" s="5"/>
      <c r="E14" s="7" t="s">
        <v>11</v>
      </c>
      <c r="F14" s="14">
        <f>IF(F11&gt;0,1,0)</f>
        <v>0</v>
      </c>
      <c r="G14" s="5"/>
      <c r="H14" s="5"/>
      <c r="I14" s="5"/>
      <c r="J14" s="7"/>
      <c r="K14" s="7" t="s">
        <v>20</v>
      </c>
      <c r="L14" s="14">
        <f>IF(L11&gt;0,1,0)</f>
        <v>0</v>
      </c>
      <c r="M14" s="5"/>
      <c r="N14" s="5"/>
      <c r="O14" s="28"/>
      <c r="Q14" s="35"/>
    </row>
    <row r="15" spans="1:39" x14ac:dyDescent="0.3">
      <c r="A15" s="33"/>
      <c r="C15" s="27"/>
      <c r="D15" s="5"/>
      <c r="E15" s="5"/>
      <c r="F15" s="13"/>
      <c r="G15" s="5"/>
      <c r="H15" s="32"/>
      <c r="I15" s="8" t="s">
        <v>37</v>
      </c>
      <c r="J15" s="5"/>
      <c r="K15" s="5"/>
      <c r="L15" s="5"/>
      <c r="M15" s="5"/>
      <c r="N15" s="5"/>
      <c r="O15" s="28"/>
      <c r="Q15" s="35"/>
    </row>
    <row r="16" spans="1:39" x14ac:dyDescent="0.3">
      <c r="A16" s="33"/>
      <c r="C16" s="27"/>
      <c r="D16" s="9" t="s">
        <v>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28"/>
      <c r="Q16" s="35"/>
    </row>
    <row r="17" spans="1:17" ht="19.5" thickBot="1" x14ac:dyDescent="0.35">
      <c r="A17" s="33"/>
      <c r="C17" s="27"/>
      <c r="D17" s="5"/>
      <c r="E17" s="40">
        <v>1000</v>
      </c>
      <c r="F17" s="42">
        <f t="shared" ref="F17:M17" si="0">E17+50</f>
        <v>1050</v>
      </c>
      <c r="G17" s="42">
        <f t="shared" si="0"/>
        <v>1100</v>
      </c>
      <c r="H17" s="42">
        <f t="shared" si="0"/>
        <v>1150</v>
      </c>
      <c r="I17" s="42">
        <f t="shared" si="0"/>
        <v>1200</v>
      </c>
      <c r="J17" s="42">
        <f t="shared" si="0"/>
        <v>1250</v>
      </c>
      <c r="K17" s="42">
        <f t="shared" si="0"/>
        <v>1300</v>
      </c>
      <c r="L17" s="42">
        <f t="shared" si="0"/>
        <v>1350</v>
      </c>
      <c r="M17" s="42">
        <f t="shared" si="0"/>
        <v>1400</v>
      </c>
      <c r="N17" s="14"/>
      <c r="O17" s="28"/>
      <c r="Q17" s="35"/>
    </row>
    <row r="18" spans="1:17" x14ac:dyDescent="0.3">
      <c r="A18" s="33"/>
      <c r="C18" s="27"/>
      <c r="D18" s="10">
        <v>0.7</v>
      </c>
      <c r="E18" s="16">
        <f t="shared" ref="E18:M18" si="1">(($D$18*E17*(1-$F$10))-$F$8-$F$11)-(($L$7*$L$9*(1-$L$10))-$L$8-$L$11)</f>
        <v>-46</v>
      </c>
      <c r="F18" s="17">
        <f t="shared" si="1"/>
        <v>-18</v>
      </c>
      <c r="G18" s="17">
        <f t="shared" si="1"/>
        <v>10</v>
      </c>
      <c r="H18" s="17">
        <f t="shared" si="1"/>
        <v>38</v>
      </c>
      <c r="I18" s="17">
        <f t="shared" si="1"/>
        <v>66</v>
      </c>
      <c r="J18" s="17">
        <f t="shared" si="1"/>
        <v>94</v>
      </c>
      <c r="K18" s="17">
        <f t="shared" si="1"/>
        <v>122</v>
      </c>
      <c r="L18" s="17">
        <f t="shared" si="1"/>
        <v>150</v>
      </c>
      <c r="M18" s="18">
        <f t="shared" si="1"/>
        <v>178</v>
      </c>
      <c r="N18" s="5"/>
      <c r="O18" s="28"/>
      <c r="Q18" s="35"/>
    </row>
    <row r="19" spans="1:17" x14ac:dyDescent="0.3">
      <c r="A19" s="33"/>
      <c r="C19" s="27"/>
      <c r="D19" s="11">
        <f t="shared" ref="D19:D33" si="2">D18+0.02</f>
        <v>0.72</v>
      </c>
      <c r="E19" s="19">
        <f t="shared" ref="E19:M19" si="3">(($D$19*E17*(1-$F$10))-$F$8-$F$11)-(($L$7*$L$9*(1-$L$10))-$L$8-$L$11)</f>
        <v>-30</v>
      </c>
      <c r="F19" s="12">
        <f t="shared" si="3"/>
        <v>-1.1999999999999318</v>
      </c>
      <c r="G19" s="12">
        <f t="shared" si="3"/>
        <v>27.600000000000023</v>
      </c>
      <c r="H19" s="12">
        <f t="shared" si="3"/>
        <v>56.400000000000091</v>
      </c>
      <c r="I19" s="12">
        <f t="shared" si="3"/>
        <v>85.200000000000045</v>
      </c>
      <c r="J19" s="12">
        <f t="shared" si="3"/>
        <v>114</v>
      </c>
      <c r="K19" s="12">
        <f t="shared" si="3"/>
        <v>142.80000000000007</v>
      </c>
      <c r="L19" s="12">
        <f t="shared" si="3"/>
        <v>171.60000000000002</v>
      </c>
      <c r="M19" s="20">
        <f t="shared" si="3"/>
        <v>200.40000000000009</v>
      </c>
      <c r="N19" s="5"/>
      <c r="O19" s="28"/>
      <c r="Q19" s="35"/>
    </row>
    <row r="20" spans="1:17" x14ac:dyDescent="0.3">
      <c r="A20" s="33"/>
      <c r="C20" s="27"/>
      <c r="D20" s="11">
        <f t="shared" si="2"/>
        <v>0.74</v>
      </c>
      <c r="E20" s="19">
        <f t="shared" ref="E20:M20" si="4">(($D$20*E17*(1-$F$10))-$F$8-$F$11)-(($L$7*$L$9*(1-$L$10))-$L$8-$L$11)</f>
        <v>-14</v>
      </c>
      <c r="F20" s="12">
        <f t="shared" si="4"/>
        <v>15.600000000000023</v>
      </c>
      <c r="G20" s="12">
        <f t="shared" si="4"/>
        <v>45.200000000000045</v>
      </c>
      <c r="H20" s="12">
        <f t="shared" si="4"/>
        <v>74.800000000000068</v>
      </c>
      <c r="I20" s="12">
        <f t="shared" si="4"/>
        <v>104.40000000000009</v>
      </c>
      <c r="J20" s="12">
        <f t="shared" si="4"/>
        <v>134</v>
      </c>
      <c r="K20" s="12">
        <f t="shared" si="4"/>
        <v>163.60000000000002</v>
      </c>
      <c r="L20" s="12">
        <f t="shared" si="4"/>
        <v>193.20000000000005</v>
      </c>
      <c r="M20" s="20">
        <f t="shared" si="4"/>
        <v>222.80000000000007</v>
      </c>
      <c r="N20" s="5"/>
      <c r="O20" s="28"/>
      <c r="Q20" s="35"/>
    </row>
    <row r="21" spans="1:17" x14ac:dyDescent="0.3">
      <c r="A21" s="33"/>
      <c r="C21" s="27"/>
      <c r="D21" s="11">
        <f t="shared" si="2"/>
        <v>0.76</v>
      </c>
      <c r="E21" s="19">
        <f t="shared" ref="E21:M21" si="5">(($D$21*E17*(1-$F$10))-$F$8-$F$11)-(($L$7*$L$9*(1-$L$10))-$L$8-$L$11)</f>
        <v>2</v>
      </c>
      <c r="F21" s="12">
        <f t="shared" si="5"/>
        <v>32.400000000000091</v>
      </c>
      <c r="G21" s="12">
        <f t="shared" si="5"/>
        <v>62.800000000000068</v>
      </c>
      <c r="H21" s="12">
        <f t="shared" si="5"/>
        <v>93.200000000000045</v>
      </c>
      <c r="I21" s="12">
        <f t="shared" si="5"/>
        <v>123.60000000000002</v>
      </c>
      <c r="J21" s="12">
        <f t="shared" si="5"/>
        <v>154</v>
      </c>
      <c r="K21" s="12">
        <f t="shared" si="5"/>
        <v>184.40000000000009</v>
      </c>
      <c r="L21" s="12">
        <f t="shared" si="5"/>
        <v>214.80000000000007</v>
      </c>
      <c r="M21" s="20">
        <f t="shared" si="5"/>
        <v>245.20000000000005</v>
      </c>
      <c r="N21" s="5"/>
      <c r="O21" s="28"/>
      <c r="Q21" s="35"/>
    </row>
    <row r="22" spans="1:17" x14ac:dyDescent="0.3">
      <c r="A22" s="33"/>
      <c r="C22" s="27"/>
      <c r="D22" s="11">
        <f t="shared" si="2"/>
        <v>0.78</v>
      </c>
      <c r="E22" s="19">
        <f t="shared" ref="E22:M22" si="6">(($D$22*E17*(1-$F$10))-$F$8-$F$11)-(($L$7*$L$9*(1-$L$10))-$L$8-$L$11)</f>
        <v>18</v>
      </c>
      <c r="F22" s="12">
        <f t="shared" si="6"/>
        <v>49.200000000000045</v>
      </c>
      <c r="G22" s="12">
        <f t="shared" si="6"/>
        <v>80.400000000000091</v>
      </c>
      <c r="H22" s="12">
        <f t="shared" si="6"/>
        <v>111.60000000000002</v>
      </c>
      <c r="I22" s="12">
        <f t="shared" si="6"/>
        <v>142.80000000000007</v>
      </c>
      <c r="J22" s="12">
        <f t="shared" si="6"/>
        <v>174</v>
      </c>
      <c r="K22" s="12">
        <f t="shared" si="6"/>
        <v>205.20000000000005</v>
      </c>
      <c r="L22" s="12">
        <f t="shared" si="6"/>
        <v>236.40000000000009</v>
      </c>
      <c r="M22" s="20">
        <f t="shared" si="6"/>
        <v>267.60000000000002</v>
      </c>
      <c r="N22" s="5"/>
      <c r="O22" s="28"/>
      <c r="Q22" s="35"/>
    </row>
    <row r="23" spans="1:17" x14ac:dyDescent="0.3">
      <c r="A23" s="33"/>
      <c r="C23" s="27"/>
      <c r="D23" s="11">
        <f t="shared" si="2"/>
        <v>0.8</v>
      </c>
      <c r="E23" s="19">
        <f t="shared" ref="E23:M23" si="7">(($D$23*E17*(1-$F$10))-$F$8-$F$11)-(($L$7*$L$9*(1-$L$10))-$L$8-$L$11)</f>
        <v>34</v>
      </c>
      <c r="F23" s="12">
        <f t="shared" si="7"/>
        <v>66</v>
      </c>
      <c r="G23" s="12">
        <f t="shared" si="7"/>
        <v>98</v>
      </c>
      <c r="H23" s="12">
        <f t="shared" si="7"/>
        <v>130</v>
      </c>
      <c r="I23" s="12">
        <f t="shared" si="7"/>
        <v>162</v>
      </c>
      <c r="J23" s="12">
        <f t="shared" si="7"/>
        <v>194</v>
      </c>
      <c r="K23" s="12">
        <f t="shared" si="7"/>
        <v>226</v>
      </c>
      <c r="L23" s="12">
        <f t="shared" si="7"/>
        <v>258</v>
      </c>
      <c r="M23" s="20">
        <f t="shared" si="7"/>
        <v>290</v>
      </c>
      <c r="N23" s="5"/>
      <c r="O23" s="28"/>
      <c r="Q23" s="35"/>
    </row>
    <row r="24" spans="1:17" x14ac:dyDescent="0.3">
      <c r="A24" s="33"/>
      <c r="C24" s="27"/>
      <c r="D24" s="11">
        <f t="shared" si="2"/>
        <v>0.82000000000000006</v>
      </c>
      <c r="E24" s="19">
        <f t="shared" ref="E24:M24" si="8">(($D$24*E17*(1-$F$10))-$F$8-$F$11)-(($L$7*$L$9*(1-$L$10))-$L$8-$L$11)</f>
        <v>50.000000000000114</v>
      </c>
      <c r="F24" s="12">
        <f t="shared" si="8"/>
        <v>82.800000000000182</v>
      </c>
      <c r="G24" s="12">
        <f t="shared" si="8"/>
        <v>115.60000000000014</v>
      </c>
      <c r="H24" s="12">
        <f t="shared" si="8"/>
        <v>148.40000000000009</v>
      </c>
      <c r="I24" s="12">
        <f t="shared" si="8"/>
        <v>181.20000000000016</v>
      </c>
      <c r="J24" s="12">
        <f t="shared" si="8"/>
        <v>214</v>
      </c>
      <c r="K24" s="12">
        <f t="shared" si="8"/>
        <v>246.80000000000007</v>
      </c>
      <c r="L24" s="12">
        <f t="shared" si="8"/>
        <v>279.60000000000002</v>
      </c>
      <c r="M24" s="20">
        <f t="shared" si="8"/>
        <v>312.40000000000009</v>
      </c>
      <c r="N24" s="5"/>
      <c r="O24" s="28"/>
      <c r="Q24" s="35"/>
    </row>
    <row r="25" spans="1:17" x14ac:dyDescent="0.3">
      <c r="A25" s="33"/>
      <c r="C25" s="27"/>
      <c r="D25" s="11">
        <f t="shared" si="2"/>
        <v>0.84000000000000008</v>
      </c>
      <c r="E25" s="19">
        <f t="shared" ref="E25:M25" si="9">(($D$25*E17*(1-$F$10))-$F$8-$F$11)-(($L$7*$L$9*(1-$L$10))-$L$8-$L$11)</f>
        <v>66.000000000000114</v>
      </c>
      <c r="F25" s="12">
        <f t="shared" si="9"/>
        <v>99.600000000000136</v>
      </c>
      <c r="G25" s="12">
        <f t="shared" si="9"/>
        <v>133.20000000000016</v>
      </c>
      <c r="H25" s="12">
        <f t="shared" si="9"/>
        <v>166.80000000000018</v>
      </c>
      <c r="I25" s="12">
        <f t="shared" si="9"/>
        <v>200.40000000000009</v>
      </c>
      <c r="J25" s="12">
        <f t="shared" si="9"/>
        <v>234</v>
      </c>
      <c r="K25" s="12">
        <f t="shared" si="9"/>
        <v>267.60000000000002</v>
      </c>
      <c r="L25" s="12">
        <f t="shared" si="9"/>
        <v>301.20000000000005</v>
      </c>
      <c r="M25" s="20">
        <f t="shared" si="9"/>
        <v>334.80000000000007</v>
      </c>
      <c r="N25" s="5"/>
      <c r="O25" s="28"/>
      <c r="Q25" s="35"/>
    </row>
    <row r="26" spans="1:17" x14ac:dyDescent="0.3">
      <c r="A26" s="33"/>
      <c r="C26" s="27"/>
      <c r="D26" s="11">
        <f t="shared" si="2"/>
        <v>0.8600000000000001</v>
      </c>
      <c r="E26" s="19">
        <f t="shared" ref="E26:M26" si="10">(($D$26*E17*(1-$F$10))-$F$8-$F$11)-(($L$7*$L$9*(1-$L$10))-$L$8-$L$11)</f>
        <v>82.000000000000114</v>
      </c>
      <c r="F26" s="12">
        <f t="shared" si="10"/>
        <v>116.40000000000009</v>
      </c>
      <c r="G26" s="12">
        <f t="shared" si="10"/>
        <v>150.80000000000018</v>
      </c>
      <c r="H26" s="12">
        <f t="shared" si="10"/>
        <v>185.20000000000016</v>
      </c>
      <c r="I26" s="12">
        <f t="shared" si="10"/>
        <v>219.60000000000025</v>
      </c>
      <c r="J26" s="12">
        <f t="shared" si="10"/>
        <v>254.00000000000023</v>
      </c>
      <c r="K26" s="12">
        <f t="shared" si="10"/>
        <v>288.4000000000002</v>
      </c>
      <c r="L26" s="12">
        <f t="shared" si="10"/>
        <v>322.80000000000018</v>
      </c>
      <c r="M26" s="20">
        <f t="shared" si="10"/>
        <v>357.20000000000027</v>
      </c>
      <c r="N26" s="5"/>
      <c r="O26" s="28"/>
      <c r="Q26" s="35"/>
    </row>
    <row r="27" spans="1:17" x14ac:dyDescent="0.3">
      <c r="A27" s="33"/>
      <c r="C27" s="27"/>
      <c r="D27" s="11">
        <f t="shared" si="2"/>
        <v>0.88000000000000012</v>
      </c>
      <c r="E27" s="19">
        <f t="shared" ref="E27:M27" si="11">(($D$27*E17*(1-$F$10))-$F$8-$F$11)-(($L$7*$L$9*(1-$L$10))-$L$8-$L$11)</f>
        <v>98.000000000000114</v>
      </c>
      <c r="F27" s="12">
        <f t="shared" si="11"/>
        <v>133.20000000000016</v>
      </c>
      <c r="G27" s="12">
        <f t="shared" si="11"/>
        <v>168.40000000000009</v>
      </c>
      <c r="H27" s="12">
        <f t="shared" si="11"/>
        <v>203.60000000000014</v>
      </c>
      <c r="I27" s="12">
        <f t="shared" si="11"/>
        <v>238.80000000000018</v>
      </c>
      <c r="J27" s="12">
        <f t="shared" si="11"/>
        <v>274.00000000000023</v>
      </c>
      <c r="K27" s="12">
        <f t="shared" si="11"/>
        <v>309.20000000000027</v>
      </c>
      <c r="L27" s="12">
        <f t="shared" si="11"/>
        <v>344.4000000000002</v>
      </c>
      <c r="M27" s="20">
        <f t="shared" si="11"/>
        <v>379.60000000000025</v>
      </c>
      <c r="N27" s="5"/>
      <c r="O27" s="28"/>
      <c r="Q27" s="35"/>
    </row>
    <row r="28" spans="1:17" x14ac:dyDescent="0.3">
      <c r="A28" s="33"/>
      <c r="C28" s="27"/>
      <c r="D28" s="11">
        <f t="shared" si="2"/>
        <v>0.90000000000000013</v>
      </c>
      <c r="E28" s="19">
        <f t="shared" ref="E28:M28" si="12">(($D$28*E17*(1-$F$10))-$F$8-$F$11)-(($L$7*$L$9*(1-$L$10))-$L$8-$L$11)</f>
        <v>114.00000000000011</v>
      </c>
      <c r="F28" s="12">
        <f t="shared" si="12"/>
        <v>150.00000000000011</v>
      </c>
      <c r="G28" s="12">
        <f t="shared" si="12"/>
        <v>186.00000000000011</v>
      </c>
      <c r="H28" s="12">
        <f t="shared" si="12"/>
        <v>222.00000000000023</v>
      </c>
      <c r="I28" s="12">
        <f t="shared" si="12"/>
        <v>258.00000000000023</v>
      </c>
      <c r="J28" s="12">
        <f t="shared" si="12"/>
        <v>294.00000000000023</v>
      </c>
      <c r="K28" s="12">
        <f t="shared" si="12"/>
        <v>330.00000000000023</v>
      </c>
      <c r="L28" s="12">
        <f t="shared" si="12"/>
        <v>366.00000000000023</v>
      </c>
      <c r="M28" s="20">
        <f t="shared" si="12"/>
        <v>402.00000000000023</v>
      </c>
      <c r="N28" s="5"/>
      <c r="O28" s="28"/>
      <c r="Q28" s="35"/>
    </row>
    <row r="29" spans="1:17" x14ac:dyDescent="0.3">
      <c r="A29" s="33"/>
      <c r="C29" s="27"/>
      <c r="D29" s="11">
        <f t="shared" si="2"/>
        <v>0.92000000000000015</v>
      </c>
      <c r="E29" s="19">
        <f t="shared" ref="E29:M29" si="13">(($D$29*E17*(1-$F$10))-$F$8-$F$11)-(($L$7*$L$9*(1-$L$10))-$L$8-$L$11)</f>
        <v>130.00000000000011</v>
      </c>
      <c r="F29" s="12">
        <f t="shared" si="13"/>
        <v>166.80000000000018</v>
      </c>
      <c r="G29" s="12">
        <f t="shared" si="13"/>
        <v>203.60000000000014</v>
      </c>
      <c r="H29" s="12">
        <f t="shared" si="13"/>
        <v>240.4000000000002</v>
      </c>
      <c r="I29" s="12">
        <f t="shared" si="13"/>
        <v>277.20000000000027</v>
      </c>
      <c r="J29" s="12">
        <f t="shared" si="13"/>
        <v>314.00000000000023</v>
      </c>
      <c r="K29" s="12">
        <f t="shared" si="13"/>
        <v>350.80000000000018</v>
      </c>
      <c r="L29" s="12">
        <f t="shared" si="13"/>
        <v>387.60000000000025</v>
      </c>
      <c r="M29" s="20">
        <f t="shared" si="13"/>
        <v>424.40000000000032</v>
      </c>
      <c r="N29" s="5"/>
      <c r="O29" s="28"/>
      <c r="Q29" s="35"/>
    </row>
    <row r="30" spans="1:17" x14ac:dyDescent="0.3">
      <c r="A30" s="33"/>
      <c r="C30" s="27"/>
      <c r="D30" s="11">
        <f t="shared" si="2"/>
        <v>0.94000000000000017</v>
      </c>
      <c r="E30" s="19">
        <f t="shared" ref="E30:M30" si="14">(($D$30*E17*(1-$F$10))-$F$8-$F$11)-(($L$7*$L$9*(1-$L$10))-$L$8-$L$11)</f>
        <v>146.00000000000011</v>
      </c>
      <c r="F30" s="12">
        <f t="shared" si="14"/>
        <v>183.60000000000025</v>
      </c>
      <c r="G30" s="12">
        <f t="shared" si="14"/>
        <v>221.20000000000027</v>
      </c>
      <c r="H30" s="12">
        <f t="shared" si="14"/>
        <v>258.80000000000018</v>
      </c>
      <c r="I30" s="12">
        <f t="shared" si="14"/>
        <v>296.4000000000002</v>
      </c>
      <c r="J30" s="12">
        <f t="shared" si="14"/>
        <v>334.00000000000023</v>
      </c>
      <c r="K30" s="12">
        <f t="shared" si="14"/>
        <v>371.60000000000025</v>
      </c>
      <c r="L30" s="12">
        <f t="shared" si="14"/>
        <v>409.20000000000027</v>
      </c>
      <c r="M30" s="20">
        <f t="shared" si="14"/>
        <v>446.80000000000018</v>
      </c>
      <c r="N30" s="5"/>
      <c r="O30" s="28"/>
      <c r="Q30" s="35"/>
    </row>
    <row r="31" spans="1:17" x14ac:dyDescent="0.3">
      <c r="A31" s="33"/>
      <c r="C31" s="27"/>
      <c r="D31" s="11">
        <f t="shared" si="2"/>
        <v>0.96000000000000019</v>
      </c>
      <c r="E31" s="19">
        <f t="shared" ref="E31:M31" si="15">(($D$31*E17*(1-$F$10))-$F$8-$F$11)-(($L$7*$L$9*(1-$L$10))-$L$8-$L$11)</f>
        <v>162.00000000000023</v>
      </c>
      <c r="F31" s="12">
        <f t="shared" si="15"/>
        <v>200.4000000000002</v>
      </c>
      <c r="G31" s="12">
        <f t="shared" si="15"/>
        <v>238.80000000000018</v>
      </c>
      <c r="H31" s="12">
        <f t="shared" si="15"/>
        <v>277.20000000000027</v>
      </c>
      <c r="I31" s="12">
        <f t="shared" si="15"/>
        <v>315.60000000000025</v>
      </c>
      <c r="J31" s="12">
        <f t="shared" si="15"/>
        <v>354.00000000000023</v>
      </c>
      <c r="K31" s="12">
        <f t="shared" si="15"/>
        <v>392.4000000000002</v>
      </c>
      <c r="L31" s="12">
        <f t="shared" si="15"/>
        <v>430.80000000000018</v>
      </c>
      <c r="M31" s="20">
        <f t="shared" si="15"/>
        <v>469.20000000000027</v>
      </c>
      <c r="N31" s="5"/>
      <c r="O31" s="28"/>
      <c r="Q31" s="35"/>
    </row>
    <row r="32" spans="1:17" x14ac:dyDescent="0.3">
      <c r="A32" s="33"/>
      <c r="C32" s="27"/>
      <c r="D32" s="11">
        <f t="shared" si="2"/>
        <v>0.9800000000000002</v>
      </c>
      <c r="E32" s="19">
        <f t="shared" ref="E32:M32" si="16">(($D$32*E17*(1-$F$10))-$F$8-$F$11)-(($L$7*$L$9*(1-$L$10))-$L$8-$L$11)</f>
        <v>178.00000000000023</v>
      </c>
      <c r="F32" s="12">
        <f t="shared" si="16"/>
        <v>217.20000000000027</v>
      </c>
      <c r="G32" s="12">
        <f t="shared" si="16"/>
        <v>256.4000000000002</v>
      </c>
      <c r="H32" s="12">
        <f t="shared" si="16"/>
        <v>295.60000000000025</v>
      </c>
      <c r="I32" s="12">
        <f t="shared" si="16"/>
        <v>334.80000000000018</v>
      </c>
      <c r="J32" s="12">
        <f t="shared" si="16"/>
        <v>374.00000000000023</v>
      </c>
      <c r="K32" s="12">
        <f t="shared" si="16"/>
        <v>413.20000000000027</v>
      </c>
      <c r="L32" s="12">
        <f t="shared" si="16"/>
        <v>452.40000000000032</v>
      </c>
      <c r="M32" s="20">
        <f t="shared" si="16"/>
        <v>491.60000000000014</v>
      </c>
      <c r="N32" s="5"/>
      <c r="O32" s="28"/>
      <c r="Q32" s="35"/>
    </row>
    <row r="33" spans="1:17" ht="19.5" thickBot="1" x14ac:dyDescent="0.35">
      <c r="A33" s="33"/>
      <c r="C33" s="27"/>
      <c r="D33" s="11">
        <f t="shared" si="2"/>
        <v>1.0000000000000002</v>
      </c>
      <c r="E33" s="21">
        <f t="shared" ref="E33:M33" si="17">(($D$33*E17*(1-$F$10))-$F$8-$F$11)-(($L$7*$L$9*(1-$L$10))-$L$8-$L$11)</f>
        <v>194.00000000000023</v>
      </c>
      <c r="F33" s="22">
        <f t="shared" si="17"/>
        <v>234.00000000000023</v>
      </c>
      <c r="G33" s="22">
        <f t="shared" si="17"/>
        <v>274.00000000000023</v>
      </c>
      <c r="H33" s="22">
        <f t="shared" si="17"/>
        <v>314.00000000000023</v>
      </c>
      <c r="I33" s="22">
        <f t="shared" si="17"/>
        <v>354.00000000000023</v>
      </c>
      <c r="J33" s="22">
        <f t="shared" si="17"/>
        <v>394.00000000000023</v>
      </c>
      <c r="K33" s="22">
        <f t="shared" si="17"/>
        <v>434.00000000000023</v>
      </c>
      <c r="L33" s="22">
        <f t="shared" si="17"/>
        <v>474.00000000000023</v>
      </c>
      <c r="M33" s="23">
        <f t="shared" si="17"/>
        <v>514.00000000000023</v>
      </c>
      <c r="N33" s="5"/>
      <c r="O33" s="28"/>
      <c r="Q33" s="35"/>
    </row>
    <row r="34" spans="1:17" ht="19.5" thickBot="1" x14ac:dyDescent="0.35">
      <c r="A34" s="33"/>
      <c r="C34" s="29"/>
      <c r="D34" s="30"/>
      <c r="E34" s="38" t="s">
        <v>30</v>
      </c>
      <c r="F34" s="30"/>
      <c r="G34" s="30"/>
      <c r="H34" s="30"/>
      <c r="I34" s="30"/>
      <c r="J34" s="30"/>
      <c r="K34" s="30"/>
      <c r="L34" s="30"/>
      <c r="M34" s="30"/>
      <c r="N34" s="30"/>
      <c r="O34" s="31"/>
      <c r="Q34" s="35"/>
    </row>
    <row r="35" spans="1:17" x14ac:dyDescent="0.3">
      <c r="A35" s="33"/>
      <c r="Q35" s="35"/>
    </row>
    <row r="36" spans="1:17" x14ac:dyDescent="0.3">
      <c r="A36" s="33"/>
      <c r="C36" s="37" t="s">
        <v>26</v>
      </c>
      <c r="Q36" s="35"/>
    </row>
    <row r="37" spans="1:17" x14ac:dyDescent="0.3">
      <c r="A37" s="33"/>
      <c r="C37" s="37" t="s">
        <v>27</v>
      </c>
      <c r="Q37" s="35"/>
    </row>
    <row r="38" spans="1:17" x14ac:dyDescent="0.3">
      <c r="A38" s="33"/>
      <c r="C38" s="37" t="s">
        <v>28</v>
      </c>
      <c r="Q38" s="35"/>
    </row>
    <row r="39" spans="1:17" x14ac:dyDescent="0.3">
      <c r="A39" s="33"/>
      <c r="Q39" s="35"/>
    </row>
    <row r="40" spans="1:17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5"/>
      <c r="P40" s="35"/>
      <c r="Q40" s="35"/>
    </row>
  </sheetData>
  <conditionalFormatting sqref="E18">
    <cfRule type="cellIs" dxfId="71" priority="56" operator="greaterThan">
      <formula>0</formula>
    </cfRule>
    <cfRule type="colorScale" priority="57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E18:M33">
    <cfRule type="cellIs" dxfId="70" priority="54" operator="greaterThan">
      <formula>0</formula>
    </cfRule>
    <cfRule type="cellIs" dxfId="69" priority="55" operator="greaterThan">
      <formula>0</formula>
    </cfRule>
  </conditionalFormatting>
  <conditionalFormatting sqref="E18:M33">
    <cfRule type="cellIs" dxfId="68" priority="53" operator="greaterThan">
      <formula>0</formula>
    </cfRule>
  </conditionalFormatting>
  <conditionalFormatting sqref="F18">
    <cfRule type="cellIs" dxfId="67" priority="51" operator="greaterThan">
      <formula>0</formula>
    </cfRule>
    <cfRule type="colorScale" priority="5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66" priority="49" operator="greaterThan">
      <formula>0</formula>
    </cfRule>
    <cfRule type="colorScale" priority="5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65" priority="47" operator="greaterThan">
      <formula>0</formula>
    </cfRule>
    <cfRule type="colorScale" priority="4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64" priority="45" operator="greaterThan">
      <formula>0</formula>
    </cfRule>
    <cfRule type="colorScale" priority="4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63" priority="43" operator="greaterThan">
      <formula>0</formula>
    </cfRule>
    <cfRule type="colorScale" priority="4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62" priority="41" operator="greaterThan">
      <formula>0</formula>
    </cfRule>
    <cfRule type="colorScale" priority="4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61" priority="39" operator="greaterThan">
      <formula>0</formula>
    </cfRule>
    <cfRule type="colorScale" priority="4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60" priority="37" operator="greaterThan">
      <formula>0</formula>
    </cfRule>
    <cfRule type="colorScale" priority="3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59" priority="35" operator="greaterThan">
      <formula>0</formula>
    </cfRule>
    <cfRule type="colorScale" priority="3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F18">
    <cfRule type="cellIs" dxfId="58" priority="33" operator="greaterThan">
      <formula>0</formula>
    </cfRule>
    <cfRule type="colorScale" priority="3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57" priority="31" operator="greaterThan">
      <formula>0</formula>
    </cfRule>
    <cfRule type="colorScale" priority="3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56" priority="29" operator="greaterThan">
      <formula>0</formula>
    </cfRule>
    <cfRule type="colorScale" priority="3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55" priority="27" operator="greaterThan">
      <formula>0</formula>
    </cfRule>
    <cfRule type="colorScale" priority="2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54" priority="25" operator="greaterThan">
      <formula>0</formula>
    </cfRule>
    <cfRule type="colorScale" priority="2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53" priority="23" operator="greaterThan">
      <formula>0</formula>
    </cfRule>
    <cfRule type="colorScale" priority="2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52" priority="21" operator="greaterThan">
      <formula>0</formula>
    </cfRule>
    <cfRule type="colorScale" priority="2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51" priority="19" operator="greaterThan">
      <formula>0</formula>
    </cfRule>
    <cfRule type="colorScale" priority="2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F18">
    <cfRule type="cellIs" dxfId="50" priority="17" operator="greaterThan">
      <formula>0</formula>
    </cfRule>
    <cfRule type="colorScale" priority="1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49" priority="15" operator="greaterThan">
      <formula>0</formula>
    </cfRule>
    <cfRule type="colorScale" priority="1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48" priority="13" operator="greaterThan">
      <formula>0</formula>
    </cfRule>
    <cfRule type="colorScale" priority="1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47" priority="11" operator="greaterThan">
      <formula>0</formula>
    </cfRule>
    <cfRule type="colorScale" priority="1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46" priority="9" operator="greaterThan">
      <formula>0</formula>
    </cfRule>
    <cfRule type="colorScale" priority="1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45" priority="7" operator="greaterThan">
      <formula>0</formula>
    </cfRule>
    <cfRule type="colorScale" priority="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44" priority="5" operator="greaterThan">
      <formula>0</formula>
    </cfRule>
    <cfRule type="colorScale" priority="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43" priority="3" operator="greaterThan">
      <formula>0</formula>
    </cfRule>
    <cfRule type="colorScale" priority="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42" priority="1" operator="greaterThan">
      <formula>0</formula>
    </cfRule>
    <cfRule type="colorScale" priority="2">
      <colorScale>
        <cfvo type="num" val="&quot;if &lt; 0&quot;"/>
        <cfvo type="max"/>
        <color theme="8" tint="0.79998168889431442"/>
        <color rgb="FFFFEF9C"/>
      </colorScale>
    </cfRule>
  </conditionalFormatting>
  <pageMargins left="0.7" right="0.7" top="0.75" bottom="0.75" header="0.3" footer="0.3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zoomScale="75" zoomScaleNormal="75" workbookViewId="0">
      <selection activeCell="T55" sqref="T55"/>
    </sheetView>
  </sheetViews>
  <sheetFormatPr defaultRowHeight="18.75" x14ac:dyDescent="0.3"/>
  <cols>
    <col min="1" max="1" width="4.140625" style="1" customWidth="1"/>
    <col min="2" max="2" width="9.140625" style="1"/>
    <col min="3" max="3" width="12.85546875" style="1" bestFit="1" customWidth="1"/>
    <col min="4" max="4" width="9.7109375" style="1" bestFit="1" customWidth="1"/>
    <col min="5" max="5" width="10.7109375" style="1" customWidth="1"/>
    <col min="6" max="6" width="12.42578125" style="1" customWidth="1"/>
    <col min="7" max="7" width="12.7109375" style="1" customWidth="1"/>
    <col min="8" max="8" width="11.7109375" style="1" customWidth="1"/>
    <col min="9" max="9" width="12.85546875" style="1" customWidth="1"/>
    <col min="10" max="10" width="12.28515625" style="1" bestFit="1" customWidth="1"/>
    <col min="11" max="11" width="11.85546875" style="1" customWidth="1"/>
    <col min="12" max="13" width="12.85546875" style="1" bestFit="1" customWidth="1"/>
    <col min="14" max="14" width="9.5703125" style="1" customWidth="1"/>
    <col min="16" max="16" width="9.28515625" bestFit="1" customWidth="1"/>
    <col min="17" max="17" width="3.5703125" customWidth="1"/>
    <col min="18" max="18" width="12.140625" customWidth="1"/>
    <col min="19" max="19" width="11.42578125" customWidth="1"/>
    <col min="20" max="20" width="11.28515625" customWidth="1"/>
    <col min="21" max="21" width="10" customWidth="1"/>
    <col min="22" max="22" width="11.140625" customWidth="1"/>
    <col min="23" max="23" width="12" customWidth="1"/>
    <col min="24" max="24" width="10.5703125" customWidth="1"/>
    <col min="25" max="25" width="12.85546875" customWidth="1"/>
    <col min="26" max="26" width="12.5703125" customWidth="1"/>
    <col min="27" max="27" width="12" customWidth="1"/>
    <col min="28" max="28" width="11.140625" customWidth="1"/>
    <col min="29" max="29" width="14.28515625" customWidth="1"/>
    <col min="30" max="31" width="12.5703125" customWidth="1"/>
    <col min="32" max="32" width="13.140625" customWidth="1"/>
    <col min="33" max="33" width="12.28515625" customWidth="1"/>
    <col min="34" max="34" width="10.5703125" customWidth="1"/>
    <col min="35" max="35" width="11.28515625" customWidth="1"/>
    <col min="36" max="36" width="12" customWidth="1"/>
    <col min="37" max="37" width="10.28515625" customWidth="1"/>
    <col min="38" max="38" width="10.7109375" customWidth="1"/>
    <col min="39" max="39" width="12.42578125" customWidth="1"/>
  </cols>
  <sheetData>
    <row r="1" spans="1:39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">
      <c r="A2" s="33"/>
      <c r="C2" s="2" t="s">
        <v>15</v>
      </c>
      <c r="D2" s="2"/>
      <c r="F2" s="2"/>
      <c r="G2" s="2"/>
      <c r="I2" s="2"/>
      <c r="J2" s="2"/>
      <c r="L2" s="3"/>
      <c r="O2" s="4" t="s">
        <v>34</v>
      </c>
      <c r="P2" s="2"/>
      <c r="Q2" s="34"/>
      <c r="R2" s="1"/>
      <c r="S2" s="2"/>
      <c r="T2" s="2"/>
      <c r="U2" s="1"/>
      <c r="V2" s="2"/>
      <c r="W2" s="2"/>
      <c r="X2" s="1"/>
      <c r="Y2" s="3"/>
      <c r="Z2" s="4"/>
      <c r="AA2" s="1"/>
      <c r="AB2" s="1"/>
      <c r="AC2" s="2"/>
      <c r="AD2" s="2"/>
      <c r="AE2" s="1"/>
      <c r="AF2" s="2"/>
      <c r="AG2" s="2"/>
      <c r="AH2" s="1"/>
      <c r="AI2" s="2"/>
      <c r="AJ2" s="2"/>
      <c r="AK2" s="1"/>
      <c r="AL2" s="3"/>
      <c r="AM2" s="4"/>
    </row>
    <row r="3" spans="1:39" x14ac:dyDescent="0.3">
      <c r="A3" s="33"/>
      <c r="C3" s="2" t="s">
        <v>21</v>
      </c>
      <c r="Q3" s="35"/>
    </row>
    <row r="4" spans="1:39" x14ac:dyDescent="0.3">
      <c r="A4" s="33"/>
      <c r="C4" s="2" t="s">
        <v>22</v>
      </c>
      <c r="Q4" s="35"/>
    </row>
    <row r="5" spans="1:39" ht="19.5" thickBot="1" x14ac:dyDescent="0.35">
      <c r="A5" s="33"/>
      <c r="Q5" s="35"/>
    </row>
    <row r="6" spans="1:39" ht="21" x14ac:dyDescent="0.35">
      <c r="A6" s="33"/>
      <c r="C6" s="24"/>
      <c r="D6" s="25"/>
      <c r="E6" s="25"/>
      <c r="F6" s="25"/>
      <c r="G6" s="25"/>
      <c r="H6" s="25"/>
      <c r="I6" s="36" t="s">
        <v>6</v>
      </c>
      <c r="J6" s="25"/>
      <c r="K6" s="25"/>
      <c r="L6" s="25"/>
      <c r="M6" s="25"/>
      <c r="N6" s="25"/>
      <c r="O6" s="26"/>
      <c r="Q6" s="35"/>
    </row>
    <row r="7" spans="1:39" x14ac:dyDescent="0.3">
      <c r="A7" s="33"/>
      <c r="C7" s="27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28"/>
      <c r="Q7" s="35"/>
    </row>
    <row r="8" spans="1:39" x14ac:dyDescent="0.3">
      <c r="A8" s="33"/>
      <c r="C8" s="27"/>
      <c r="D8" s="5"/>
      <c r="E8" s="7" t="s">
        <v>3</v>
      </c>
      <c r="F8" s="39">
        <v>536</v>
      </c>
      <c r="G8" s="5" t="s">
        <v>5</v>
      </c>
      <c r="H8" s="5"/>
      <c r="I8" s="5"/>
      <c r="J8" s="5"/>
      <c r="K8" s="7" t="s">
        <v>7</v>
      </c>
      <c r="L8" s="39">
        <v>346</v>
      </c>
      <c r="M8" s="5" t="s">
        <v>5</v>
      </c>
      <c r="N8" s="5"/>
      <c r="O8" s="28"/>
      <c r="Q8" s="35"/>
    </row>
    <row r="9" spans="1:39" x14ac:dyDescent="0.3">
      <c r="A9" s="33"/>
      <c r="C9" s="27"/>
      <c r="D9" s="5"/>
      <c r="E9" s="7" t="s">
        <v>9</v>
      </c>
      <c r="F9" s="40">
        <v>1000</v>
      </c>
      <c r="G9" s="5" t="s">
        <v>0</v>
      </c>
      <c r="H9" s="5"/>
      <c r="I9" s="5"/>
      <c r="J9" s="5"/>
      <c r="K9" s="7" t="s">
        <v>18</v>
      </c>
      <c r="L9" s="40">
        <v>40</v>
      </c>
      <c r="M9" s="5" t="s">
        <v>1</v>
      </c>
      <c r="N9" s="5"/>
      <c r="O9" s="28"/>
      <c r="Q9" s="35"/>
    </row>
    <row r="10" spans="1:39" x14ac:dyDescent="0.3">
      <c r="A10" s="33"/>
      <c r="C10" s="27"/>
      <c r="D10" s="5"/>
      <c r="E10" s="7" t="s">
        <v>12</v>
      </c>
      <c r="F10" s="41">
        <v>0.2</v>
      </c>
      <c r="G10" s="5" t="s">
        <v>10</v>
      </c>
      <c r="H10" s="5"/>
      <c r="I10" s="5"/>
      <c r="J10" s="5"/>
      <c r="K10" s="7" t="s">
        <v>19</v>
      </c>
      <c r="L10" s="41">
        <v>0.2</v>
      </c>
      <c r="M10" s="5" t="s">
        <v>10</v>
      </c>
      <c r="N10" s="5"/>
      <c r="O10" s="28"/>
      <c r="Q10" s="35"/>
    </row>
    <row r="11" spans="1:39" x14ac:dyDescent="0.3">
      <c r="A11" s="33"/>
      <c r="C11" s="27"/>
      <c r="D11" s="5"/>
      <c r="E11" s="7" t="s">
        <v>11</v>
      </c>
      <c r="F11" s="39">
        <v>0</v>
      </c>
      <c r="G11" s="5" t="s">
        <v>5</v>
      </c>
      <c r="H11" s="5"/>
      <c r="I11" s="5"/>
      <c r="J11" s="5"/>
      <c r="K11" s="7" t="s">
        <v>20</v>
      </c>
      <c r="L11" s="39">
        <v>0</v>
      </c>
      <c r="M11" s="5" t="s">
        <v>5</v>
      </c>
      <c r="N11" s="5"/>
      <c r="O11" s="28"/>
      <c r="Q11" s="35"/>
    </row>
    <row r="12" spans="1:39" x14ac:dyDescent="0.3">
      <c r="A12" s="33"/>
      <c r="C12" s="27"/>
      <c r="D12" s="5"/>
      <c r="E12" s="7"/>
      <c r="F12" s="15" t="str">
        <f>IF(F13+F14&gt;1,"Either share rent value or cash rent value must be zero!","  ")</f>
        <v xml:space="preserve">  </v>
      </c>
      <c r="G12" s="5"/>
      <c r="H12" s="5"/>
      <c r="I12" s="5"/>
      <c r="J12" s="5"/>
      <c r="K12" s="7"/>
      <c r="L12" s="15" t="str">
        <f>IF(L13+L14&gt;1,"Either share rent value or cash rent value must be zero!","  ")</f>
        <v xml:space="preserve">  </v>
      </c>
      <c r="M12" s="5"/>
      <c r="N12" s="5"/>
      <c r="O12" s="28"/>
      <c r="Q12" s="35"/>
    </row>
    <row r="13" spans="1:39" hidden="1" x14ac:dyDescent="0.3">
      <c r="A13" s="33"/>
      <c r="C13" s="27"/>
      <c r="D13" s="5"/>
      <c r="E13" s="7" t="s">
        <v>12</v>
      </c>
      <c r="F13" s="14">
        <f>IF(F10&gt;0,1,0)</f>
        <v>1</v>
      </c>
      <c r="G13" s="5"/>
      <c r="H13" s="5"/>
      <c r="I13" s="5"/>
      <c r="J13" s="5"/>
      <c r="K13" s="7" t="s">
        <v>19</v>
      </c>
      <c r="L13" s="14">
        <f>IF(L10&gt;0,1,0)</f>
        <v>1</v>
      </c>
      <c r="M13" s="5"/>
      <c r="N13" s="5"/>
      <c r="O13" s="28"/>
      <c r="Q13" s="35"/>
    </row>
    <row r="14" spans="1:39" hidden="1" x14ac:dyDescent="0.3">
      <c r="A14" s="33"/>
      <c r="C14" s="27"/>
      <c r="D14" s="5"/>
      <c r="E14" s="7" t="s">
        <v>11</v>
      </c>
      <c r="F14" s="14">
        <f>IF(F11&gt;0,1,0)</f>
        <v>0</v>
      </c>
      <c r="G14" s="5"/>
      <c r="H14" s="5"/>
      <c r="I14" s="5"/>
      <c r="J14" s="7"/>
      <c r="K14" s="7" t="s">
        <v>20</v>
      </c>
      <c r="L14" s="14">
        <f>IF(L11&gt;0,1,0)</f>
        <v>0</v>
      </c>
      <c r="M14" s="5"/>
      <c r="N14" s="5"/>
      <c r="O14" s="28"/>
      <c r="Q14" s="35"/>
    </row>
    <row r="15" spans="1:39" x14ac:dyDescent="0.3">
      <c r="A15" s="33"/>
      <c r="C15" s="27"/>
      <c r="D15" s="5"/>
      <c r="E15" s="5"/>
      <c r="F15" s="13"/>
      <c r="G15" s="5"/>
      <c r="H15" s="32"/>
      <c r="I15" s="8" t="s">
        <v>39</v>
      </c>
      <c r="J15" s="5"/>
      <c r="K15" s="5"/>
      <c r="L15" s="5"/>
      <c r="M15" s="5"/>
      <c r="N15" s="5"/>
      <c r="O15" s="28"/>
      <c r="Q15" s="35"/>
    </row>
    <row r="16" spans="1:39" x14ac:dyDescent="0.3">
      <c r="A16" s="33"/>
      <c r="C16" s="27"/>
      <c r="D16" s="9" t="s">
        <v>36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28"/>
      <c r="Q16" s="35"/>
    </row>
    <row r="17" spans="1:17" ht="19.5" thickBot="1" x14ac:dyDescent="0.35">
      <c r="A17" s="33"/>
      <c r="C17" s="27"/>
      <c r="D17" s="5"/>
      <c r="E17" s="10">
        <v>11</v>
      </c>
      <c r="F17" s="11">
        <f t="shared" ref="F17:M17" si="0">E17+0.25</f>
        <v>11.25</v>
      </c>
      <c r="G17" s="11">
        <f t="shared" si="0"/>
        <v>11.5</v>
      </c>
      <c r="H17" s="11">
        <f t="shared" si="0"/>
        <v>11.75</v>
      </c>
      <c r="I17" s="11">
        <f t="shared" si="0"/>
        <v>12</v>
      </c>
      <c r="J17" s="11">
        <f t="shared" si="0"/>
        <v>12.25</v>
      </c>
      <c r="K17" s="11">
        <f t="shared" si="0"/>
        <v>12.5</v>
      </c>
      <c r="L17" s="11">
        <f t="shared" si="0"/>
        <v>12.75</v>
      </c>
      <c r="M17" s="11">
        <f t="shared" si="0"/>
        <v>13</v>
      </c>
      <c r="N17" s="5"/>
      <c r="O17" s="28"/>
      <c r="Q17" s="35"/>
    </row>
    <row r="18" spans="1:17" x14ac:dyDescent="0.3">
      <c r="A18" s="33"/>
      <c r="C18" s="27"/>
      <c r="D18" s="10">
        <v>0.7</v>
      </c>
      <c r="E18" s="16">
        <f t="shared" ref="E18:M18" si="1">(($D$18*$F$9*(1-$F$10))-$F$8-$F$11)-((E17*$L$9*(1-$L$10))-$L$8-$L$11)</f>
        <v>18</v>
      </c>
      <c r="F18" s="17">
        <f t="shared" si="1"/>
        <v>10</v>
      </c>
      <c r="G18" s="17">
        <f t="shared" si="1"/>
        <v>2</v>
      </c>
      <c r="H18" s="17">
        <f t="shared" si="1"/>
        <v>-6</v>
      </c>
      <c r="I18" s="17">
        <f t="shared" si="1"/>
        <v>-14</v>
      </c>
      <c r="J18" s="17">
        <f t="shared" si="1"/>
        <v>-22</v>
      </c>
      <c r="K18" s="17">
        <f t="shared" si="1"/>
        <v>-30</v>
      </c>
      <c r="L18" s="17">
        <f t="shared" si="1"/>
        <v>-38</v>
      </c>
      <c r="M18" s="18">
        <f t="shared" si="1"/>
        <v>-46</v>
      </c>
      <c r="N18" s="5"/>
      <c r="O18" s="28"/>
      <c r="Q18" s="35"/>
    </row>
    <row r="19" spans="1:17" x14ac:dyDescent="0.3">
      <c r="A19" s="33"/>
      <c r="C19" s="27"/>
      <c r="D19" s="11">
        <f t="shared" ref="D19:D33" si="2">D18+0.02</f>
        <v>0.72</v>
      </c>
      <c r="E19" s="19">
        <f t="shared" ref="E19:M19" si="3">(($D$19*$F$9*(1-$F$10))-$F$8-$F$11)-((E17*$L$9*(1-$L$10))-$L$8-$L$11)</f>
        <v>34</v>
      </c>
      <c r="F19" s="12">
        <f t="shared" si="3"/>
        <v>26</v>
      </c>
      <c r="G19" s="12">
        <f t="shared" si="3"/>
        <v>18</v>
      </c>
      <c r="H19" s="12">
        <f t="shared" si="3"/>
        <v>10</v>
      </c>
      <c r="I19" s="12">
        <f t="shared" si="3"/>
        <v>2</v>
      </c>
      <c r="J19" s="12">
        <f t="shared" si="3"/>
        <v>-6</v>
      </c>
      <c r="K19" s="12">
        <f t="shared" si="3"/>
        <v>-14</v>
      </c>
      <c r="L19" s="12">
        <f t="shared" si="3"/>
        <v>-22</v>
      </c>
      <c r="M19" s="20">
        <f t="shared" si="3"/>
        <v>-30</v>
      </c>
      <c r="N19" s="5"/>
      <c r="O19" s="28"/>
      <c r="Q19" s="35"/>
    </row>
    <row r="20" spans="1:17" x14ac:dyDescent="0.3">
      <c r="A20" s="33"/>
      <c r="C20" s="27"/>
      <c r="D20" s="11">
        <f t="shared" si="2"/>
        <v>0.74</v>
      </c>
      <c r="E20" s="19">
        <f t="shared" ref="E20:M20" si="4">(($D$20*$F$9*(1-$F$10))-$F$8-$F$11)-((E17*$L$9*(1-$L$10))-$L$8-$L$11)</f>
        <v>50</v>
      </c>
      <c r="F20" s="12">
        <f t="shared" si="4"/>
        <v>42</v>
      </c>
      <c r="G20" s="12">
        <f t="shared" si="4"/>
        <v>34</v>
      </c>
      <c r="H20" s="12">
        <f t="shared" si="4"/>
        <v>26</v>
      </c>
      <c r="I20" s="12">
        <f t="shared" si="4"/>
        <v>18</v>
      </c>
      <c r="J20" s="12">
        <f t="shared" si="4"/>
        <v>10</v>
      </c>
      <c r="K20" s="12">
        <f t="shared" si="4"/>
        <v>2</v>
      </c>
      <c r="L20" s="12">
        <f t="shared" si="4"/>
        <v>-6</v>
      </c>
      <c r="M20" s="20">
        <f t="shared" si="4"/>
        <v>-14</v>
      </c>
      <c r="N20" s="5"/>
      <c r="O20" s="28"/>
      <c r="Q20" s="35"/>
    </row>
    <row r="21" spans="1:17" x14ac:dyDescent="0.3">
      <c r="A21" s="33"/>
      <c r="C21" s="27"/>
      <c r="D21" s="11">
        <f t="shared" si="2"/>
        <v>0.76</v>
      </c>
      <c r="E21" s="19">
        <f t="shared" ref="E21:M21" si="5">(($D$21*$F$9*(1-$F$10))-$F$8-$F$11)-((E17*$L$9*(1-$L$10))-$L$8-$L$11)</f>
        <v>66</v>
      </c>
      <c r="F21" s="12">
        <f t="shared" si="5"/>
        <v>58</v>
      </c>
      <c r="G21" s="12">
        <f t="shared" si="5"/>
        <v>50</v>
      </c>
      <c r="H21" s="12">
        <f t="shared" si="5"/>
        <v>42</v>
      </c>
      <c r="I21" s="12">
        <f t="shared" si="5"/>
        <v>34</v>
      </c>
      <c r="J21" s="12">
        <f t="shared" si="5"/>
        <v>26</v>
      </c>
      <c r="K21" s="12">
        <f t="shared" si="5"/>
        <v>18</v>
      </c>
      <c r="L21" s="12">
        <f t="shared" si="5"/>
        <v>10</v>
      </c>
      <c r="M21" s="20">
        <f t="shared" si="5"/>
        <v>2</v>
      </c>
      <c r="N21" s="5"/>
      <c r="O21" s="28"/>
      <c r="Q21" s="35"/>
    </row>
    <row r="22" spans="1:17" x14ac:dyDescent="0.3">
      <c r="A22" s="33"/>
      <c r="C22" s="27"/>
      <c r="D22" s="11">
        <f t="shared" si="2"/>
        <v>0.78</v>
      </c>
      <c r="E22" s="19">
        <f t="shared" ref="E22:M22" si="6">(($D$22*$F$9*(1-$F$10))-$F$8-$F$11)-((E17*$L$9*(1-$L$10))-$L$8-$L$11)</f>
        <v>82</v>
      </c>
      <c r="F22" s="12">
        <f t="shared" si="6"/>
        <v>74</v>
      </c>
      <c r="G22" s="12">
        <f t="shared" si="6"/>
        <v>66</v>
      </c>
      <c r="H22" s="12">
        <f t="shared" si="6"/>
        <v>58</v>
      </c>
      <c r="I22" s="12">
        <f t="shared" si="6"/>
        <v>50</v>
      </c>
      <c r="J22" s="12">
        <f t="shared" si="6"/>
        <v>42</v>
      </c>
      <c r="K22" s="12">
        <f t="shared" si="6"/>
        <v>34</v>
      </c>
      <c r="L22" s="12">
        <f t="shared" si="6"/>
        <v>26</v>
      </c>
      <c r="M22" s="20">
        <f t="shared" si="6"/>
        <v>18</v>
      </c>
      <c r="N22" s="5"/>
      <c r="O22" s="28"/>
      <c r="Q22" s="35"/>
    </row>
    <row r="23" spans="1:17" x14ac:dyDescent="0.3">
      <c r="A23" s="33"/>
      <c r="C23" s="27"/>
      <c r="D23" s="11">
        <f t="shared" si="2"/>
        <v>0.8</v>
      </c>
      <c r="E23" s="19">
        <f t="shared" ref="E23:M23" si="7">(($D$23*$F$9*(1-$F$10))-$F$8-$F$11)-((E17*$L$9*(1-$L$10))-$L$8-$L$11)</f>
        <v>98</v>
      </c>
      <c r="F23" s="12">
        <f t="shared" si="7"/>
        <v>90</v>
      </c>
      <c r="G23" s="12">
        <f t="shared" si="7"/>
        <v>82</v>
      </c>
      <c r="H23" s="12">
        <f t="shared" si="7"/>
        <v>74</v>
      </c>
      <c r="I23" s="12">
        <f t="shared" si="7"/>
        <v>66</v>
      </c>
      <c r="J23" s="12">
        <f t="shared" si="7"/>
        <v>58</v>
      </c>
      <c r="K23" s="12">
        <f t="shared" si="7"/>
        <v>50</v>
      </c>
      <c r="L23" s="12">
        <f t="shared" si="7"/>
        <v>42</v>
      </c>
      <c r="M23" s="20">
        <f t="shared" si="7"/>
        <v>34</v>
      </c>
      <c r="N23" s="5"/>
      <c r="O23" s="28"/>
      <c r="Q23" s="35"/>
    </row>
    <row r="24" spans="1:17" x14ac:dyDescent="0.3">
      <c r="A24" s="33"/>
      <c r="C24" s="27"/>
      <c r="D24" s="11">
        <f t="shared" si="2"/>
        <v>0.82000000000000006</v>
      </c>
      <c r="E24" s="19">
        <f t="shared" ref="E24:M24" si="8">(($D$24*$F$9*(1-$F$10))-$F$8-$F$11)-((E17*$L$9*(1-$L$10))-$L$8-$L$11)</f>
        <v>114.00000000000011</v>
      </c>
      <c r="F24" s="12">
        <f t="shared" si="8"/>
        <v>106.00000000000011</v>
      </c>
      <c r="G24" s="12">
        <f t="shared" si="8"/>
        <v>98.000000000000114</v>
      </c>
      <c r="H24" s="12">
        <f t="shared" si="8"/>
        <v>90.000000000000114</v>
      </c>
      <c r="I24" s="12">
        <f t="shared" si="8"/>
        <v>82.000000000000114</v>
      </c>
      <c r="J24" s="12">
        <f t="shared" si="8"/>
        <v>74.000000000000114</v>
      </c>
      <c r="K24" s="12">
        <f t="shared" si="8"/>
        <v>66.000000000000114</v>
      </c>
      <c r="L24" s="12">
        <f t="shared" si="8"/>
        <v>58.000000000000114</v>
      </c>
      <c r="M24" s="20">
        <f t="shared" si="8"/>
        <v>50.000000000000114</v>
      </c>
      <c r="N24" s="5"/>
      <c r="O24" s="28"/>
      <c r="Q24" s="35"/>
    </row>
    <row r="25" spans="1:17" x14ac:dyDescent="0.3">
      <c r="A25" s="33"/>
      <c r="C25" s="27"/>
      <c r="D25" s="11">
        <f t="shared" si="2"/>
        <v>0.84000000000000008</v>
      </c>
      <c r="E25" s="19">
        <f t="shared" ref="E25:M25" si="9">(($D$25*$F$9*(1-$F$10))-$F$8-$F$11)-((E17*$L$9*(1-$L$10))-$L$8-$L$11)</f>
        <v>130.00000000000011</v>
      </c>
      <c r="F25" s="12">
        <f t="shared" si="9"/>
        <v>122.00000000000011</v>
      </c>
      <c r="G25" s="12">
        <f t="shared" si="9"/>
        <v>114.00000000000011</v>
      </c>
      <c r="H25" s="12">
        <f t="shared" si="9"/>
        <v>106.00000000000011</v>
      </c>
      <c r="I25" s="12">
        <f t="shared" si="9"/>
        <v>98.000000000000114</v>
      </c>
      <c r="J25" s="12">
        <f t="shared" si="9"/>
        <v>90.000000000000114</v>
      </c>
      <c r="K25" s="12">
        <f t="shared" si="9"/>
        <v>82.000000000000114</v>
      </c>
      <c r="L25" s="12">
        <f t="shared" si="9"/>
        <v>74.000000000000114</v>
      </c>
      <c r="M25" s="20">
        <f t="shared" si="9"/>
        <v>66.000000000000114</v>
      </c>
      <c r="N25" s="5"/>
      <c r="O25" s="28"/>
      <c r="Q25" s="35"/>
    </row>
    <row r="26" spans="1:17" x14ac:dyDescent="0.3">
      <c r="A26" s="33"/>
      <c r="C26" s="27"/>
      <c r="D26" s="11">
        <f t="shared" si="2"/>
        <v>0.8600000000000001</v>
      </c>
      <c r="E26" s="19">
        <f t="shared" ref="E26:M26" si="10">(($D$26*$F$9*(1-$F$10))-$F$8-$F$11)-((E17*$L$9*(1-$L$10))-$L$8-$L$11)</f>
        <v>146.00000000000011</v>
      </c>
      <c r="F26" s="12">
        <f t="shared" si="10"/>
        <v>138.00000000000011</v>
      </c>
      <c r="G26" s="12">
        <f t="shared" si="10"/>
        <v>130.00000000000011</v>
      </c>
      <c r="H26" s="12">
        <f t="shared" si="10"/>
        <v>122.00000000000011</v>
      </c>
      <c r="I26" s="12">
        <f t="shared" si="10"/>
        <v>114.00000000000011</v>
      </c>
      <c r="J26" s="12">
        <f t="shared" si="10"/>
        <v>106.00000000000011</v>
      </c>
      <c r="K26" s="12">
        <f t="shared" si="10"/>
        <v>98.000000000000114</v>
      </c>
      <c r="L26" s="12">
        <f t="shared" si="10"/>
        <v>90.000000000000114</v>
      </c>
      <c r="M26" s="20">
        <f t="shared" si="10"/>
        <v>82.000000000000114</v>
      </c>
      <c r="N26" s="5"/>
      <c r="O26" s="28"/>
      <c r="Q26" s="35"/>
    </row>
    <row r="27" spans="1:17" x14ac:dyDescent="0.3">
      <c r="A27" s="33"/>
      <c r="C27" s="27"/>
      <c r="D27" s="11">
        <f t="shared" si="2"/>
        <v>0.88000000000000012</v>
      </c>
      <c r="E27" s="19">
        <f t="shared" ref="E27:M27" si="11">(($D$27*$F$9*(1-$F$10))-$F$8-$F$11)-((E17*$L$9*(1-$L$10))-$L$8-$L$11)</f>
        <v>162.00000000000011</v>
      </c>
      <c r="F27" s="12">
        <f t="shared" si="11"/>
        <v>154.00000000000011</v>
      </c>
      <c r="G27" s="12">
        <f t="shared" si="11"/>
        <v>146.00000000000011</v>
      </c>
      <c r="H27" s="12">
        <f t="shared" si="11"/>
        <v>138.00000000000011</v>
      </c>
      <c r="I27" s="12">
        <f t="shared" si="11"/>
        <v>130.00000000000011</v>
      </c>
      <c r="J27" s="12">
        <f t="shared" si="11"/>
        <v>122.00000000000011</v>
      </c>
      <c r="K27" s="12">
        <f t="shared" si="11"/>
        <v>114.00000000000011</v>
      </c>
      <c r="L27" s="12">
        <f t="shared" si="11"/>
        <v>106.00000000000011</v>
      </c>
      <c r="M27" s="20">
        <f t="shared" si="11"/>
        <v>98.000000000000114</v>
      </c>
      <c r="N27" s="5"/>
      <c r="O27" s="28"/>
      <c r="Q27" s="35"/>
    </row>
    <row r="28" spans="1:17" x14ac:dyDescent="0.3">
      <c r="A28" s="33"/>
      <c r="C28" s="27"/>
      <c r="D28" s="11">
        <f t="shared" si="2"/>
        <v>0.90000000000000013</v>
      </c>
      <c r="E28" s="19">
        <f t="shared" ref="E28:M28" si="12">(($D$28*$F$9*(1-$F$10))-$F$8-$F$11)-((E17*$L$9*(1-$L$10))-$L$8-$L$11)</f>
        <v>178.00000000000011</v>
      </c>
      <c r="F28" s="12">
        <f t="shared" si="12"/>
        <v>170.00000000000011</v>
      </c>
      <c r="G28" s="12">
        <f t="shared" si="12"/>
        <v>162.00000000000011</v>
      </c>
      <c r="H28" s="12">
        <f t="shared" si="12"/>
        <v>154.00000000000011</v>
      </c>
      <c r="I28" s="12">
        <f t="shared" si="12"/>
        <v>146.00000000000011</v>
      </c>
      <c r="J28" s="12">
        <f t="shared" si="12"/>
        <v>138.00000000000011</v>
      </c>
      <c r="K28" s="12">
        <f t="shared" si="12"/>
        <v>130.00000000000011</v>
      </c>
      <c r="L28" s="12">
        <f t="shared" si="12"/>
        <v>122.00000000000011</v>
      </c>
      <c r="M28" s="20">
        <f t="shared" si="12"/>
        <v>114.00000000000011</v>
      </c>
      <c r="N28" s="5"/>
      <c r="O28" s="28"/>
      <c r="Q28" s="35"/>
    </row>
    <row r="29" spans="1:17" x14ac:dyDescent="0.3">
      <c r="A29" s="33"/>
      <c r="C29" s="27"/>
      <c r="D29" s="11">
        <f t="shared" si="2"/>
        <v>0.92000000000000015</v>
      </c>
      <c r="E29" s="19">
        <f t="shared" ref="E29:M29" si="13">(($D$29*$F$9*(1-$F$10))-$F$8-$F$11)-((E17*$L$9*(1-$L$10))-$L$8-$L$11)</f>
        <v>194.00000000000011</v>
      </c>
      <c r="F29" s="12">
        <f t="shared" si="13"/>
        <v>186.00000000000011</v>
      </c>
      <c r="G29" s="12">
        <f t="shared" si="13"/>
        <v>178.00000000000011</v>
      </c>
      <c r="H29" s="12">
        <f t="shared" si="13"/>
        <v>170.00000000000011</v>
      </c>
      <c r="I29" s="12">
        <f t="shared" si="13"/>
        <v>162.00000000000011</v>
      </c>
      <c r="J29" s="12">
        <f t="shared" si="13"/>
        <v>154.00000000000011</v>
      </c>
      <c r="K29" s="12">
        <f t="shared" si="13"/>
        <v>146.00000000000011</v>
      </c>
      <c r="L29" s="12">
        <f t="shared" si="13"/>
        <v>138.00000000000011</v>
      </c>
      <c r="M29" s="20">
        <f t="shared" si="13"/>
        <v>130.00000000000011</v>
      </c>
      <c r="N29" s="5"/>
      <c r="O29" s="28"/>
      <c r="Q29" s="35"/>
    </row>
    <row r="30" spans="1:17" x14ac:dyDescent="0.3">
      <c r="A30" s="33"/>
      <c r="C30" s="27"/>
      <c r="D30" s="11">
        <f t="shared" si="2"/>
        <v>0.94000000000000017</v>
      </c>
      <c r="E30" s="19">
        <f t="shared" ref="E30:M30" si="14">(($D$30*$F$9*(1-$F$10))-$F$8-$F$11)-((E17*$L$9*(1-$L$10))-$L$8-$L$11)</f>
        <v>210.00000000000011</v>
      </c>
      <c r="F30" s="12">
        <f t="shared" si="14"/>
        <v>202.00000000000011</v>
      </c>
      <c r="G30" s="12">
        <f t="shared" si="14"/>
        <v>194.00000000000011</v>
      </c>
      <c r="H30" s="12">
        <f t="shared" si="14"/>
        <v>186.00000000000011</v>
      </c>
      <c r="I30" s="12">
        <f t="shared" si="14"/>
        <v>178.00000000000011</v>
      </c>
      <c r="J30" s="12">
        <f t="shared" si="14"/>
        <v>170.00000000000011</v>
      </c>
      <c r="K30" s="12">
        <f t="shared" si="14"/>
        <v>162.00000000000011</v>
      </c>
      <c r="L30" s="12">
        <f t="shared" si="14"/>
        <v>154.00000000000011</v>
      </c>
      <c r="M30" s="20">
        <f t="shared" si="14"/>
        <v>146.00000000000011</v>
      </c>
      <c r="N30" s="5"/>
      <c r="O30" s="28"/>
      <c r="Q30" s="35"/>
    </row>
    <row r="31" spans="1:17" x14ac:dyDescent="0.3">
      <c r="A31" s="33"/>
      <c r="C31" s="27"/>
      <c r="D31" s="11">
        <f t="shared" si="2"/>
        <v>0.96000000000000019</v>
      </c>
      <c r="E31" s="19">
        <f t="shared" ref="E31:M31" si="15">(($D$31*$F$9*(1-$F$10))-$F$8-$F$11)-((E17*$L$9*(1-$L$10))-$L$8-$L$11)</f>
        <v>226.00000000000023</v>
      </c>
      <c r="F31" s="12">
        <f t="shared" si="15"/>
        <v>218.00000000000023</v>
      </c>
      <c r="G31" s="12">
        <f t="shared" si="15"/>
        <v>210.00000000000023</v>
      </c>
      <c r="H31" s="12">
        <f t="shared" si="15"/>
        <v>202.00000000000023</v>
      </c>
      <c r="I31" s="12">
        <f t="shared" si="15"/>
        <v>194.00000000000023</v>
      </c>
      <c r="J31" s="12">
        <f t="shared" si="15"/>
        <v>186.00000000000023</v>
      </c>
      <c r="K31" s="12">
        <f t="shared" si="15"/>
        <v>178.00000000000023</v>
      </c>
      <c r="L31" s="12">
        <f t="shared" si="15"/>
        <v>170.00000000000023</v>
      </c>
      <c r="M31" s="20">
        <f t="shared" si="15"/>
        <v>162.00000000000023</v>
      </c>
      <c r="N31" s="5"/>
      <c r="O31" s="28"/>
      <c r="Q31" s="35"/>
    </row>
    <row r="32" spans="1:17" x14ac:dyDescent="0.3">
      <c r="A32" s="33"/>
      <c r="C32" s="27"/>
      <c r="D32" s="11">
        <f t="shared" si="2"/>
        <v>0.9800000000000002</v>
      </c>
      <c r="E32" s="19">
        <f t="shared" ref="E32:M32" si="16">(($D$32*$F$9*(1-$F$10))-$F$8-$F$11)-((E17*$L$9*(1-$L$10))-$L$8-$L$11)</f>
        <v>242.00000000000023</v>
      </c>
      <c r="F32" s="12">
        <f t="shared" si="16"/>
        <v>234.00000000000023</v>
      </c>
      <c r="G32" s="12">
        <f t="shared" si="16"/>
        <v>226.00000000000023</v>
      </c>
      <c r="H32" s="12">
        <f t="shared" si="16"/>
        <v>218.00000000000023</v>
      </c>
      <c r="I32" s="12">
        <f t="shared" si="16"/>
        <v>210.00000000000023</v>
      </c>
      <c r="J32" s="12">
        <f t="shared" si="16"/>
        <v>202.00000000000023</v>
      </c>
      <c r="K32" s="12">
        <f t="shared" si="16"/>
        <v>194.00000000000023</v>
      </c>
      <c r="L32" s="12">
        <f t="shared" si="16"/>
        <v>186.00000000000023</v>
      </c>
      <c r="M32" s="20">
        <f t="shared" si="16"/>
        <v>178.00000000000023</v>
      </c>
      <c r="N32" s="5"/>
      <c r="O32" s="28"/>
      <c r="Q32" s="35"/>
    </row>
    <row r="33" spans="1:17" ht="19.5" thickBot="1" x14ac:dyDescent="0.35">
      <c r="A33" s="33"/>
      <c r="C33" s="27"/>
      <c r="D33" s="11">
        <f t="shared" si="2"/>
        <v>1.0000000000000002</v>
      </c>
      <c r="E33" s="21">
        <f t="shared" ref="E33:M33" si="17">(($D$33*$F$9*(1-$F$10))-$F$8-$F$11)-((E17*$L$9*(1-$L$10))-$L$8-$L$11)</f>
        <v>258.00000000000023</v>
      </c>
      <c r="F33" s="22">
        <f t="shared" si="17"/>
        <v>250.00000000000023</v>
      </c>
      <c r="G33" s="22">
        <f t="shared" si="17"/>
        <v>242.00000000000023</v>
      </c>
      <c r="H33" s="22">
        <f t="shared" si="17"/>
        <v>234.00000000000023</v>
      </c>
      <c r="I33" s="22">
        <f t="shared" si="17"/>
        <v>226.00000000000023</v>
      </c>
      <c r="J33" s="22">
        <f t="shared" si="17"/>
        <v>218.00000000000023</v>
      </c>
      <c r="K33" s="22">
        <f t="shared" si="17"/>
        <v>210.00000000000023</v>
      </c>
      <c r="L33" s="22">
        <f t="shared" si="17"/>
        <v>202.00000000000023</v>
      </c>
      <c r="M33" s="23">
        <f t="shared" si="17"/>
        <v>194.00000000000023</v>
      </c>
      <c r="N33" s="5"/>
      <c r="O33" s="28"/>
      <c r="Q33" s="35"/>
    </row>
    <row r="34" spans="1:17" ht="19.5" thickBot="1" x14ac:dyDescent="0.35">
      <c r="A34" s="33"/>
      <c r="C34" s="29"/>
      <c r="D34" s="30"/>
      <c r="E34" s="38" t="s">
        <v>30</v>
      </c>
      <c r="F34" s="30"/>
      <c r="G34" s="30"/>
      <c r="H34" s="30"/>
      <c r="I34" s="30"/>
      <c r="J34" s="30"/>
      <c r="K34" s="30"/>
      <c r="L34" s="30"/>
      <c r="M34" s="30"/>
      <c r="N34" s="30"/>
      <c r="O34" s="31"/>
      <c r="Q34" s="35"/>
    </row>
    <row r="35" spans="1:17" x14ac:dyDescent="0.3">
      <c r="A35" s="33"/>
      <c r="Q35" s="35"/>
    </row>
    <row r="36" spans="1:17" x14ac:dyDescent="0.3">
      <c r="A36" s="33"/>
      <c r="C36" s="37" t="s">
        <v>26</v>
      </c>
      <c r="Q36" s="35"/>
    </row>
    <row r="37" spans="1:17" x14ac:dyDescent="0.3">
      <c r="A37" s="33"/>
      <c r="C37" s="37" t="s">
        <v>27</v>
      </c>
      <c r="Q37" s="35"/>
    </row>
    <row r="38" spans="1:17" x14ac:dyDescent="0.3">
      <c r="A38" s="33"/>
      <c r="C38" s="37" t="s">
        <v>28</v>
      </c>
      <c r="Q38" s="35"/>
    </row>
    <row r="39" spans="1:17" x14ac:dyDescent="0.3">
      <c r="A39" s="33"/>
      <c r="Q39" s="35"/>
    </row>
    <row r="40" spans="1:17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5"/>
      <c r="P40" s="35"/>
      <c r="Q40" s="35"/>
    </row>
  </sheetData>
  <conditionalFormatting sqref="E18">
    <cfRule type="cellIs" dxfId="41" priority="38" operator="greaterThan">
      <formula>0</formula>
    </cfRule>
    <cfRule type="colorScale" priority="39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E18:M33">
    <cfRule type="cellIs" dxfId="40" priority="36" operator="greaterThan">
      <formula>0</formula>
    </cfRule>
    <cfRule type="cellIs" dxfId="39" priority="37" operator="greaterThan">
      <formula>0</formula>
    </cfRule>
  </conditionalFormatting>
  <conditionalFormatting sqref="E18:M33">
    <cfRule type="cellIs" dxfId="38" priority="35" operator="greaterThan">
      <formula>0</formula>
    </cfRule>
  </conditionalFormatting>
  <conditionalFormatting sqref="F18">
    <cfRule type="cellIs" dxfId="37" priority="33" operator="greaterThan">
      <formula>0</formula>
    </cfRule>
    <cfRule type="colorScale" priority="3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36" priority="31" operator="greaterThan">
      <formula>0</formula>
    </cfRule>
    <cfRule type="colorScale" priority="3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35" priority="29" operator="greaterThan">
      <formula>0</formula>
    </cfRule>
    <cfRule type="colorScale" priority="3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34" priority="27" operator="greaterThan">
      <formula>0</formula>
    </cfRule>
    <cfRule type="colorScale" priority="2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33" priority="25" operator="greaterThan">
      <formula>0</formula>
    </cfRule>
    <cfRule type="colorScale" priority="2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32" priority="23" operator="greaterThan">
      <formula>0</formula>
    </cfRule>
    <cfRule type="colorScale" priority="2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31" priority="21" operator="greaterThan">
      <formula>0</formula>
    </cfRule>
    <cfRule type="colorScale" priority="2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30" priority="19" operator="greaterThan">
      <formula>0</formula>
    </cfRule>
    <cfRule type="colorScale" priority="2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29" priority="17" operator="greaterThan">
      <formula>0</formula>
    </cfRule>
    <cfRule type="colorScale" priority="1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F18">
    <cfRule type="cellIs" dxfId="28" priority="15" operator="greaterThan">
      <formula>0</formula>
    </cfRule>
    <cfRule type="colorScale" priority="1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27" priority="13" operator="greaterThan">
      <formula>0</formula>
    </cfRule>
    <cfRule type="colorScale" priority="1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26" priority="11" operator="greaterThan">
      <formula>0</formula>
    </cfRule>
    <cfRule type="colorScale" priority="1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25" priority="9" operator="greaterThan">
      <formula>0</formula>
    </cfRule>
    <cfRule type="colorScale" priority="1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24" priority="7" operator="greaterThan">
      <formula>0</formula>
    </cfRule>
    <cfRule type="colorScale" priority="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23" priority="5" operator="greaterThan">
      <formula>0</formula>
    </cfRule>
    <cfRule type="colorScale" priority="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22" priority="3" operator="greaterThan">
      <formula>0</formula>
    </cfRule>
    <cfRule type="colorScale" priority="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21" priority="1" operator="greaterThan">
      <formula>0</formula>
    </cfRule>
    <cfRule type="colorScale" priority="2">
      <colorScale>
        <cfvo type="num" val="&quot;if &lt; 0&quot;"/>
        <cfvo type="max"/>
        <color theme="8" tint="0.79998168889431442"/>
        <color rgb="FFFFEF9C"/>
      </colorScale>
    </cfRule>
  </conditionalFormatting>
  <pageMargins left="0.7" right="0.7" top="0.75" bottom="0.75" header="0.3" footer="0.3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zoomScale="75" zoomScaleNormal="75" workbookViewId="0">
      <selection activeCell="T54" sqref="T54"/>
    </sheetView>
  </sheetViews>
  <sheetFormatPr defaultRowHeight="18.75" x14ac:dyDescent="0.3"/>
  <cols>
    <col min="1" max="1" width="4.140625" style="1" customWidth="1"/>
    <col min="2" max="2" width="9.140625" style="1"/>
    <col min="3" max="3" width="12.85546875" style="1" bestFit="1" customWidth="1"/>
    <col min="4" max="4" width="9.7109375" style="1" bestFit="1" customWidth="1"/>
    <col min="5" max="5" width="10.7109375" style="1" customWidth="1"/>
    <col min="6" max="6" width="12.42578125" style="1" customWidth="1"/>
    <col min="7" max="7" width="12.7109375" style="1" customWidth="1"/>
    <col min="8" max="8" width="11.7109375" style="1" customWidth="1"/>
    <col min="9" max="9" width="12.85546875" style="1" customWidth="1"/>
    <col min="10" max="10" width="12.28515625" style="1" bestFit="1" customWidth="1"/>
    <col min="11" max="11" width="11.85546875" style="1" customWidth="1"/>
    <col min="12" max="13" width="12.85546875" style="1" bestFit="1" customWidth="1"/>
    <col min="14" max="14" width="9.5703125" style="1" customWidth="1"/>
    <col min="16" max="16" width="9.28515625" bestFit="1" customWidth="1"/>
    <col min="17" max="17" width="3.5703125" customWidth="1"/>
    <col min="18" max="18" width="12.140625" customWidth="1"/>
    <col min="19" max="19" width="11.42578125" customWidth="1"/>
    <col min="20" max="20" width="11.28515625" customWidth="1"/>
    <col min="21" max="21" width="10" customWidth="1"/>
    <col min="22" max="22" width="11.140625" customWidth="1"/>
    <col min="23" max="23" width="12" customWidth="1"/>
    <col min="24" max="24" width="10.5703125" customWidth="1"/>
    <col min="25" max="25" width="12.85546875" customWidth="1"/>
    <col min="26" max="26" width="12.5703125" customWidth="1"/>
    <col min="27" max="27" width="12" customWidth="1"/>
    <col min="28" max="28" width="11.140625" customWidth="1"/>
    <col min="29" max="29" width="14.28515625" customWidth="1"/>
    <col min="30" max="31" width="12.5703125" customWidth="1"/>
    <col min="32" max="32" width="13.140625" customWidth="1"/>
    <col min="33" max="33" width="12.28515625" customWidth="1"/>
    <col min="34" max="34" width="10.5703125" customWidth="1"/>
    <col min="35" max="35" width="11.28515625" customWidth="1"/>
    <col min="36" max="36" width="12" customWidth="1"/>
    <col min="37" max="37" width="10.28515625" customWidth="1"/>
    <col min="38" max="38" width="10.7109375" customWidth="1"/>
    <col min="39" max="39" width="12.42578125" customWidth="1"/>
  </cols>
  <sheetData>
    <row r="1" spans="1:39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3">
      <c r="A2" s="33"/>
      <c r="C2" s="2" t="s">
        <v>15</v>
      </c>
      <c r="D2" s="2"/>
      <c r="F2" s="2"/>
      <c r="G2" s="2"/>
      <c r="I2" s="2"/>
      <c r="J2" s="2"/>
      <c r="L2" s="3"/>
      <c r="O2" s="4" t="s">
        <v>34</v>
      </c>
      <c r="P2" s="2"/>
      <c r="Q2" s="34"/>
      <c r="R2" s="1"/>
      <c r="S2" s="2"/>
      <c r="T2" s="2"/>
      <c r="U2" s="1"/>
      <c r="V2" s="2"/>
      <c r="W2" s="2"/>
      <c r="X2" s="1"/>
      <c r="Y2" s="3"/>
      <c r="Z2" s="4"/>
      <c r="AA2" s="1"/>
      <c r="AB2" s="1"/>
      <c r="AC2" s="2"/>
      <c r="AD2" s="2"/>
      <c r="AE2" s="1"/>
      <c r="AF2" s="2"/>
      <c r="AG2" s="2"/>
      <c r="AH2" s="1"/>
      <c r="AI2" s="2"/>
      <c r="AJ2" s="2"/>
      <c r="AK2" s="1"/>
      <c r="AL2" s="3"/>
      <c r="AM2" s="4"/>
    </row>
    <row r="3" spans="1:39" x14ac:dyDescent="0.3">
      <c r="A3" s="33"/>
      <c r="C3" s="2" t="s">
        <v>24</v>
      </c>
      <c r="Q3" s="35"/>
    </row>
    <row r="4" spans="1:39" x14ac:dyDescent="0.3">
      <c r="A4" s="33"/>
      <c r="C4" s="2" t="s">
        <v>25</v>
      </c>
      <c r="Q4" s="35"/>
    </row>
    <row r="5" spans="1:39" ht="19.5" thickBot="1" x14ac:dyDescent="0.35">
      <c r="A5" s="33"/>
      <c r="Q5" s="35"/>
    </row>
    <row r="6" spans="1:39" ht="21" x14ac:dyDescent="0.35">
      <c r="A6" s="33"/>
      <c r="C6" s="24"/>
      <c r="D6" s="25"/>
      <c r="E6" s="25"/>
      <c r="F6" s="25"/>
      <c r="G6" s="25"/>
      <c r="H6" s="25"/>
      <c r="I6" s="36" t="s">
        <v>23</v>
      </c>
      <c r="J6" s="25"/>
      <c r="K6" s="25"/>
      <c r="L6" s="25"/>
      <c r="M6" s="25"/>
      <c r="N6" s="25"/>
      <c r="O6" s="26"/>
      <c r="Q6" s="35"/>
    </row>
    <row r="7" spans="1:39" x14ac:dyDescent="0.3">
      <c r="A7" s="33"/>
      <c r="C7" s="27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28"/>
      <c r="Q7" s="35"/>
    </row>
    <row r="8" spans="1:39" x14ac:dyDescent="0.3">
      <c r="A8" s="33"/>
      <c r="C8" s="27"/>
      <c r="D8" s="5"/>
      <c r="E8" s="7" t="s">
        <v>4</v>
      </c>
      <c r="F8" s="39">
        <v>507</v>
      </c>
      <c r="G8" s="5" t="s">
        <v>5</v>
      </c>
      <c r="H8" s="5"/>
      <c r="I8" s="5"/>
      <c r="J8" s="5"/>
      <c r="K8" s="7" t="s">
        <v>7</v>
      </c>
      <c r="L8" s="39">
        <v>346</v>
      </c>
      <c r="M8" s="5" t="s">
        <v>5</v>
      </c>
      <c r="N8" s="5"/>
      <c r="O8" s="28"/>
      <c r="Q8" s="35"/>
    </row>
    <row r="9" spans="1:39" x14ac:dyDescent="0.3">
      <c r="A9" s="33"/>
      <c r="C9" s="27"/>
      <c r="D9" s="5"/>
      <c r="E9" s="7" t="s">
        <v>8</v>
      </c>
      <c r="F9" s="40">
        <v>160</v>
      </c>
      <c r="G9" s="5" t="s">
        <v>1</v>
      </c>
      <c r="H9" s="5"/>
      <c r="I9" s="5"/>
      <c r="J9" s="5"/>
      <c r="K9" s="7" t="s">
        <v>18</v>
      </c>
      <c r="L9" s="40">
        <v>40</v>
      </c>
      <c r="M9" s="5" t="s">
        <v>1</v>
      </c>
      <c r="N9" s="5"/>
      <c r="O9" s="28"/>
      <c r="Q9" s="35"/>
    </row>
    <row r="10" spans="1:39" x14ac:dyDescent="0.3">
      <c r="A10" s="33"/>
      <c r="C10" s="27"/>
      <c r="D10" s="5"/>
      <c r="E10" s="7" t="s">
        <v>13</v>
      </c>
      <c r="F10" s="41">
        <v>0.2</v>
      </c>
      <c r="G10" s="5" t="s">
        <v>10</v>
      </c>
      <c r="H10" s="5"/>
      <c r="I10" s="5"/>
      <c r="J10" s="5"/>
      <c r="K10" s="7" t="s">
        <v>19</v>
      </c>
      <c r="L10" s="41">
        <v>0.2</v>
      </c>
      <c r="M10" s="5" t="s">
        <v>10</v>
      </c>
      <c r="N10" s="5"/>
      <c r="O10" s="28"/>
      <c r="Q10" s="35"/>
    </row>
    <row r="11" spans="1:39" x14ac:dyDescent="0.3">
      <c r="A11" s="33"/>
      <c r="C11" s="27"/>
      <c r="D11" s="5"/>
      <c r="E11" s="7" t="s">
        <v>14</v>
      </c>
      <c r="F11" s="39">
        <v>0</v>
      </c>
      <c r="G11" s="5" t="s">
        <v>5</v>
      </c>
      <c r="H11" s="5"/>
      <c r="I11" s="5"/>
      <c r="J11" s="5"/>
      <c r="K11" s="7" t="s">
        <v>20</v>
      </c>
      <c r="L11" s="39">
        <v>0</v>
      </c>
      <c r="M11" s="5" t="s">
        <v>5</v>
      </c>
      <c r="N11" s="5"/>
      <c r="O11" s="28"/>
      <c r="Q11" s="35"/>
    </row>
    <row r="12" spans="1:39" x14ac:dyDescent="0.3">
      <c r="A12" s="33"/>
      <c r="C12" s="27"/>
      <c r="D12" s="5"/>
      <c r="E12" s="7"/>
      <c r="F12" s="15" t="str">
        <f>IF(F13+F14&gt;1,"Either share rent value or cash rent value must be zero!","  ")</f>
        <v xml:space="preserve">  </v>
      </c>
      <c r="G12" s="5"/>
      <c r="H12" s="5"/>
      <c r="I12" s="5"/>
      <c r="J12" s="5"/>
      <c r="K12" s="7"/>
      <c r="L12" s="15" t="str">
        <f>IF(L13+L14&gt;1,"Either share rent value or cash rent value must be zero!","  ")</f>
        <v xml:space="preserve">  </v>
      </c>
      <c r="M12" s="5"/>
      <c r="N12" s="5"/>
      <c r="O12" s="28"/>
      <c r="Q12" s="35"/>
    </row>
    <row r="13" spans="1:39" hidden="1" x14ac:dyDescent="0.3">
      <c r="A13" s="33"/>
      <c r="C13" s="27"/>
      <c r="D13" s="5"/>
      <c r="E13" s="7" t="s">
        <v>13</v>
      </c>
      <c r="F13" s="14">
        <f>IF(F10&gt;0,1,0)</f>
        <v>1</v>
      </c>
      <c r="G13" s="5"/>
      <c r="H13" s="5"/>
      <c r="I13" s="5"/>
      <c r="J13" s="5"/>
      <c r="K13" s="7" t="s">
        <v>19</v>
      </c>
      <c r="L13" s="14">
        <f>IF(L10&gt;0,1,0)</f>
        <v>1</v>
      </c>
      <c r="M13" s="5"/>
      <c r="N13" s="5"/>
      <c r="O13" s="28"/>
      <c r="Q13" s="35"/>
    </row>
    <row r="14" spans="1:39" hidden="1" x14ac:dyDescent="0.3">
      <c r="A14" s="33"/>
      <c r="C14" s="27"/>
      <c r="D14" s="5"/>
      <c r="E14" s="7" t="s">
        <v>14</v>
      </c>
      <c r="F14" s="14">
        <f>IF(F11&gt;0,1,0)</f>
        <v>0</v>
      </c>
      <c r="G14" s="5"/>
      <c r="H14" s="5"/>
      <c r="I14" s="5"/>
      <c r="J14" s="7"/>
      <c r="K14" s="7" t="s">
        <v>20</v>
      </c>
      <c r="L14" s="14">
        <f>IF(L11&gt;0,1,0)</f>
        <v>0</v>
      </c>
      <c r="M14" s="5"/>
      <c r="N14" s="5"/>
      <c r="O14" s="28"/>
      <c r="Q14" s="35"/>
    </row>
    <row r="15" spans="1:39" x14ac:dyDescent="0.3">
      <c r="A15" s="33"/>
      <c r="C15" s="27"/>
      <c r="D15" s="5"/>
      <c r="E15" s="5"/>
      <c r="F15" s="13"/>
      <c r="G15" s="5"/>
      <c r="H15" s="32"/>
      <c r="I15" s="8" t="s">
        <v>39</v>
      </c>
      <c r="J15" s="5"/>
      <c r="K15" s="5"/>
      <c r="L15" s="5"/>
      <c r="M15" s="5"/>
      <c r="N15" s="5"/>
      <c r="O15" s="28"/>
      <c r="Q15" s="35"/>
    </row>
    <row r="16" spans="1:39" x14ac:dyDescent="0.3">
      <c r="A16" s="33"/>
      <c r="C16" s="27"/>
      <c r="D16" s="9" t="s">
        <v>38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28"/>
      <c r="Q16" s="35"/>
    </row>
    <row r="17" spans="1:17" ht="19.5" thickBot="1" x14ac:dyDescent="0.35">
      <c r="A17" s="33"/>
      <c r="C17" s="27"/>
      <c r="D17" s="5"/>
      <c r="E17" s="10">
        <v>11</v>
      </c>
      <c r="F17" s="11">
        <f t="shared" ref="F17:M17" si="0">E17+0.25</f>
        <v>11.25</v>
      </c>
      <c r="G17" s="11">
        <f t="shared" si="0"/>
        <v>11.5</v>
      </c>
      <c r="H17" s="11">
        <f t="shared" si="0"/>
        <v>11.75</v>
      </c>
      <c r="I17" s="11">
        <f t="shared" si="0"/>
        <v>12</v>
      </c>
      <c r="J17" s="11">
        <f t="shared" si="0"/>
        <v>12.25</v>
      </c>
      <c r="K17" s="11">
        <f t="shared" si="0"/>
        <v>12.5</v>
      </c>
      <c r="L17" s="11">
        <f t="shared" si="0"/>
        <v>12.75</v>
      </c>
      <c r="M17" s="11">
        <f t="shared" si="0"/>
        <v>13</v>
      </c>
      <c r="N17" s="5"/>
      <c r="O17" s="28"/>
      <c r="Q17" s="35"/>
    </row>
    <row r="18" spans="1:17" x14ac:dyDescent="0.3">
      <c r="A18" s="33"/>
      <c r="C18" s="27"/>
      <c r="D18" s="10">
        <v>4</v>
      </c>
      <c r="E18" s="16">
        <f t="shared" ref="E18:M18" si="1">(($D$18*$F$9*(1-$F$10))-$F$8-$F$11)-((E17*$L$9*(1-$L$10))-$L$8-$L$11)</f>
        <v>-1</v>
      </c>
      <c r="F18" s="17">
        <f t="shared" si="1"/>
        <v>-9</v>
      </c>
      <c r="G18" s="17">
        <f t="shared" si="1"/>
        <v>-17</v>
      </c>
      <c r="H18" s="17">
        <f t="shared" si="1"/>
        <v>-25</v>
      </c>
      <c r="I18" s="17">
        <f t="shared" si="1"/>
        <v>-33</v>
      </c>
      <c r="J18" s="17">
        <f t="shared" si="1"/>
        <v>-41</v>
      </c>
      <c r="K18" s="17">
        <f t="shared" si="1"/>
        <v>-49</v>
      </c>
      <c r="L18" s="17">
        <f t="shared" si="1"/>
        <v>-57</v>
      </c>
      <c r="M18" s="18">
        <f t="shared" si="1"/>
        <v>-65</v>
      </c>
      <c r="N18" s="5"/>
      <c r="O18" s="28"/>
      <c r="Q18" s="35"/>
    </row>
    <row r="19" spans="1:17" x14ac:dyDescent="0.3">
      <c r="A19" s="33"/>
      <c r="C19" s="27"/>
      <c r="D19" s="11">
        <f t="shared" ref="D19:D33" si="2">D18+0.25</f>
        <v>4.25</v>
      </c>
      <c r="E19" s="19">
        <f t="shared" ref="E19:M19" si="3">(($D$19*$F$9*(1-$F$10))-$F$8-$F$11)-((E17*$L$9*(1-$L$10))-$L$8-$L$11)</f>
        <v>31</v>
      </c>
      <c r="F19" s="12">
        <f t="shared" si="3"/>
        <v>23</v>
      </c>
      <c r="G19" s="12">
        <f t="shared" si="3"/>
        <v>15</v>
      </c>
      <c r="H19" s="12">
        <f t="shared" si="3"/>
        <v>7</v>
      </c>
      <c r="I19" s="12">
        <f t="shared" si="3"/>
        <v>-1</v>
      </c>
      <c r="J19" s="12">
        <f t="shared" si="3"/>
        <v>-9</v>
      </c>
      <c r="K19" s="12">
        <f t="shared" si="3"/>
        <v>-17</v>
      </c>
      <c r="L19" s="12">
        <f t="shared" si="3"/>
        <v>-25</v>
      </c>
      <c r="M19" s="20">
        <f t="shared" si="3"/>
        <v>-33</v>
      </c>
      <c r="N19" s="5"/>
      <c r="O19" s="28"/>
      <c r="Q19" s="35"/>
    </row>
    <row r="20" spans="1:17" x14ac:dyDescent="0.3">
      <c r="A20" s="33"/>
      <c r="C20" s="27"/>
      <c r="D20" s="11">
        <f t="shared" si="2"/>
        <v>4.5</v>
      </c>
      <c r="E20" s="19">
        <f t="shared" ref="E20:M20" si="4">(($D$20*$F$9*(1-$F$10))-$F$8-$F$11)-((E17*$L$9*(1-$L$10))-$L$8-$L$11)</f>
        <v>63</v>
      </c>
      <c r="F20" s="12">
        <f t="shared" si="4"/>
        <v>55</v>
      </c>
      <c r="G20" s="12">
        <f t="shared" si="4"/>
        <v>47</v>
      </c>
      <c r="H20" s="12">
        <f t="shared" si="4"/>
        <v>39</v>
      </c>
      <c r="I20" s="12">
        <f t="shared" si="4"/>
        <v>31</v>
      </c>
      <c r="J20" s="12">
        <f t="shared" si="4"/>
        <v>23</v>
      </c>
      <c r="K20" s="12">
        <f t="shared" si="4"/>
        <v>15</v>
      </c>
      <c r="L20" s="12">
        <f t="shared" si="4"/>
        <v>7</v>
      </c>
      <c r="M20" s="20">
        <f t="shared" si="4"/>
        <v>-1</v>
      </c>
      <c r="N20" s="5"/>
      <c r="O20" s="28"/>
      <c r="Q20" s="35"/>
    </row>
    <row r="21" spans="1:17" x14ac:dyDescent="0.3">
      <c r="A21" s="33"/>
      <c r="C21" s="27"/>
      <c r="D21" s="11">
        <f t="shared" si="2"/>
        <v>4.75</v>
      </c>
      <c r="E21" s="19">
        <f t="shared" ref="E21:M21" si="5">(($D$21*$F$9*(1-$F$10))-$F$8-$F$11)-((E17*$L$9*(1-$L$10))-$L$8-$L$11)</f>
        <v>95</v>
      </c>
      <c r="F21" s="12">
        <f t="shared" si="5"/>
        <v>87</v>
      </c>
      <c r="G21" s="12">
        <f t="shared" si="5"/>
        <v>79</v>
      </c>
      <c r="H21" s="12">
        <f t="shared" si="5"/>
        <v>71</v>
      </c>
      <c r="I21" s="12">
        <f t="shared" si="5"/>
        <v>63</v>
      </c>
      <c r="J21" s="12">
        <f t="shared" si="5"/>
        <v>55</v>
      </c>
      <c r="K21" s="12">
        <f t="shared" si="5"/>
        <v>47</v>
      </c>
      <c r="L21" s="12">
        <f t="shared" si="5"/>
        <v>39</v>
      </c>
      <c r="M21" s="20">
        <f t="shared" si="5"/>
        <v>31</v>
      </c>
      <c r="N21" s="5"/>
      <c r="O21" s="28"/>
      <c r="Q21" s="35"/>
    </row>
    <row r="22" spans="1:17" x14ac:dyDescent="0.3">
      <c r="A22" s="33"/>
      <c r="C22" s="27"/>
      <c r="D22" s="11">
        <f t="shared" si="2"/>
        <v>5</v>
      </c>
      <c r="E22" s="19">
        <f t="shared" ref="E22:M22" si="6">(($D$22*$F$9*(1-$F$10))-$F$8-$F$11)-((E17*$L$9*(1-$L$10))-$L$8-$L$11)</f>
        <v>127</v>
      </c>
      <c r="F22" s="12">
        <f t="shared" si="6"/>
        <v>119</v>
      </c>
      <c r="G22" s="12">
        <f t="shared" si="6"/>
        <v>111</v>
      </c>
      <c r="H22" s="12">
        <f t="shared" si="6"/>
        <v>103</v>
      </c>
      <c r="I22" s="12">
        <f t="shared" si="6"/>
        <v>95</v>
      </c>
      <c r="J22" s="12">
        <f t="shared" si="6"/>
        <v>87</v>
      </c>
      <c r="K22" s="12">
        <f t="shared" si="6"/>
        <v>79</v>
      </c>
      <c r="L22" s="12">
        <f t="shared" si="6"/>
        <v>71</v>
      </c>
      <c r="M22" s="20">
        <f t="shared" si="6"/>
        <v>63</v>
      </c>
      <c r="N22" s="5"/>
      <c r="O22" s="28"/>
      <c r="Q22" s="35"/>
    </row>
    <row r="23" spans="1:17" x14ac:dyDescent="0.3">
      <c r="A23" s="33"/>
      <c r="C23" s="27"/>
      <c r="D23" s="11">
        <f t="shared" si="2"/>
        <v>5.25</v>
      </c>
      <c r="E23" s="19">
        <f t="shared" ref="E23:M23" si="7">(($D$23*$F$9*(1-$F$10))-$F$8-$F$11)-((E17*$L$9*(1-$L$10))-$L$8-$L$11)</f>
        <v>159</v>
      </c>
      <c r="F23" s="12">
        <f t="shared" si="7"/>
        <v>151</v>
      </c>
      <c r="G23" s="12">
        <f t="shared" si="7"/>
        <v>143</v>
      </c>
      <c r="H23" s="12">
        <f t="shared" si="7"/>
        <v>135</v>
      </c>
      <c r="I23" s="12">
        <f t="shared" si="7"/>
        <v>127</v>
      </c>
      <c r="J23" s="12">
        <f t="shared" si="7"/>
        <v>119</v>
      </c>
      <c r="K23" s="12">
        <f t="shared" si="7"/>
        <v>111</v>
      </c>
      <c r="L23" s="12">
        <f t="shared" si="7"/>
        <v>103</v>
      </c>
      <c r="M23" s="20">
        <f t="shared" si="7"/>
        <v>95</v>
      </c>
      <c r="N23" s="5"/>
      <c r="O23" s="28"/>
      <c r="Q23" s="35"/>
    </row>
    <row r="24" spans="1:17" x14ac:dyDescent="0.3">
      <c r="A24" s="33"/>
      <c r="C24" s="27"/>
      <c r="D24" s="11">
        <f t="shared" si="2"/>
        <v>5.5</v>
      </c>
      <c r="E24" s="19">
        <f t="shared" ref="E24:M24" si="8">(($D$24*$F$9*(1-$F$10))-$F$8-$F$11)-((E17*$L$9*(1-$L$10))-$L$8-$L$11)</f>
        <v>191</v>
      </c>
      <c r="F24" s="12">
        <f t="shared" si="8"/>
        <v>183</v>
      </c>
      <c r="G24" s="12">
        <f t="shared" si="8"/>
        <v>175</v>
      </c>
      <c r="H24" s="12">
        <f t="shared" si="8"/>
        <v>167</v>
      </c>
      <c r="I24" s="12">
        <f t="shared" si="8"/>
        <v>159</v>
      </c>
      <c r="J24" s="12">
        <f t="shared" si="8"/>
        <v>151</v>
      </c>
      <c r="K24" s="12">
        <f t="shared" si="8"/>
        <v>143</v>
      </c>
      <c r="L24" s="12">
        <f t="shared" si="8"/>
        <v>135</v>
      </c>
      <c r="M24" s="20">
        <f t="shared" si="8"/>
        <v>127</v>
      </c>
      <c r="N24" s="5"/>
      <c r="O24" s="28"/>
      <c r="Q24" s="35"/>
    </row>
    <row r="25" spans="1:17" x14ac:dyDescent="0.3">
      <c r="A25" s="33"/>
      <c r="C25" s="27"/>
      <c r="D25" s="11">
        <f t="shared" si="2"/>
        <v>5.75</v>
      </c>
      <c r="E25" s="19">
        <f t="shared" ref="E25:M25" si="9">(($D$25*$F$9*(1-$F$10))-$F$8-$F$11)-((E17*$L$9*(1-$L$10))-$L$8-$L$11)</f>
        <v>223</v>
      </c>
      <c r="F25" s="12">
        <f t="shared" si="9"/>
        <v>215</v>
      </c>
      <c r="G25" s="12">
        <f t="shared" si="9"/>
        <v>207</v>
      </c>
      <c r="H25" s="12">
        <f t="shared" si="9"/>
        <v>199</v>
      </c>
      <c r="I25" s="12">
        <f t="shared" si="9"/>
        <v>191</v>
      </c>
      <c r="J25" s="12">
        <f t="shared" si="9"/>
        <v>183</v>
      </c>
      <c r="K25" s="12">
        <f t="shared" si="9"/>
        <v>175</v>
      </c>
      <c r="L25" s="12">
        <f t="shared" si="9"/>
        <v>167</v>
      </c>
      <c r="M25" s="20">
        <f t="shared" si="9"/>
        <v>159</v>
      </c>
      <c r="N25" s="5"/>
      <c r="O25" s="28"/>
      <c r="Q25" s="35"/>
    </row>
    <row r="26" spans="1:17" x14ac:dyDescent="0.3">
      <c r="A26" s="33"/>
      <c r="C26" s="27"/>
      <c r="D26" s="11">
        <f t="shared" si="2"/>
        <v>6</v>
      </c>
      <c r="E26" s="19">
        <f t="shared" ref="E26:M26" si="10">(($D$26*$F$9*(1-$F$10))-$F$8-$F$11)-((E17*$L$9*(1-$L$10))-$L$8-$L$11)</f>
        <v>255</v>
      </c>
      <c r="F26" s="12">
        <f t="shared" si="10"/>
        <v>247</v>
      </c>
      <c r="G26" s="12">
        <f t="shared" si="10"/>
        <v>239</v>
      </c>
      <c r="H26" s="12">
        <f t="shared" si="10"/>
        <v>231</v>
      </c>
      <c r="I26" s="12">
        <f t="shared" si="10"/>
        <v>223</v>
      </c>
      <c r="J26" s="12">
        <f t="shared" si="10"/>
        <v>215</v>
      </c>
      <c r="K26" s="12">
        <f t="shared" si="10"/>
        <v>207</v>
      </c>
      <c r="L26" s="12">
        <f t="shared" si="10"/>
        <v>199</v>
      </c>
      <c r="M26" s="20">
        <f t="shared" si="10"/>
        <v>191</v>
      </c>
      <c r="N26" s="5"/>
      <c r="O26" s="28"/>
      <c r="Q26" s="35"/>
    </row>
    <row r="27" spans="1:17" x14ac:dyDescent="0.3">
      <c r="A27" s="33"/>
      <c r="C27" s="27"/>
      <c r="D27" s="11">
        <f t="shared" si="2"/>
        <v>6.25</v>
      </c>
      <c r="E27" s="19">
        <f t="shared" ref="E27:M27" si="11">(($D$27*$F$9*(1-$F$10))-$F$8-$F$11)-((E17*$L$9*(1-$L$10))-$L$8-$L$11)</f>
        <v>287</v>
      </c>
      <c r="F27" s="12">
        <f t="shared" si="11"/>
        <v>279</v>
      </c>
      <c r="G27" s="12">
        <f t="shared" si="11"/>
        <v>271</v>
      </c>
      <c r="H27" s="12">
        <f t="shared" si="11"/>
        <v>263</v>
      </c>
      <c r="I27" s="12">
        <f t="shared" si="11"/>
        <v>255</v>
      </c>
      <c r="J27" s="12">
        <f t="shared" si="11"/>
        <v>247</v>
      </c>
      <c r="K27" s="12">
        <f t="shared" si="11"/>
        <v>239</v>
      </c>
      <c r="L27" s="12">
        <f t="shared" si="11"/>
        <v>231</v>
      </c>
      <c r="M27" s="20">
        <f t="shared" si="11"/>
        <v>223</v>
      </c>
      <c r="N27" s="5"/>
      <c r="O27" s="28"/>
      <c r="Q27" s="35"/>
    </row>
    <row r="28" spans="1:17" x14ac:dyDescent="0.3">
      <c r="A28" s="33"/>
      <c r="C28" s="27"/>
      <c r="D28" s="11">
        <f t="shared" si="2"/>
        <v>6.5</v>
      </c>
      <c r="E28" s="19">
        <f t="shared" ref="E28:M28" si="12">(($D$28*$F$9*(1-$F$10))-$F$8-$F$11)-((E17*$L$9*(1-$L$10))-$L$8-$L$11)</f>
        <v>319</v>
      </c>
      <c r="F28" s="12">
        <f t="shared" si="12"/>
        <v>311</v>
      </c>
      <c r="G28" s="12">
        <f t="shared" si="12"/>
        <v>303</v>
      </c>
      <c r="H28" s="12">
        <f t="shared" si="12"/>
        <v>295</v>
      </c>
      <c r="I28" s="12">
        <f t="shared" si="12"/>
        <v>287</v>
      </c>
      <c r="J28" s="12">
        <f t="shared" si="12"/>
        <v>279</v>
      </c>
      <c r="K28" s="12">
        <f t="shared" si="12"/>
        <v>271</v>
      </c>
      <c r="L28" s="12">
        <f t="shared" si="12"/>
        <v>263</v>
      </c>
      <c r="M28" s="20">
        <f t="shared" si="12"/>
        <v>255</v>
      </c>
      <c r="N28" s="5"/>
      <c r="O28" s="28"/>
      <c r="Q28" s="35"/>
    </row>
    <row r="29" spans="1:17" x14ac:dyDescent="0.3">
      <c r="A29" s="33"/>
      <c r="C29" s="27"/>
      <c r="D29" s="11">
        <f t="shared" si="2"/>
        <v>6.75</v>
      </c>
      <c r="E29" s="19">
        <f t="shared" ref="E29:M29" si="13">(($D$29*$F$9*(1-$F$10))-$F$8-$F$11)-((E17*$L$9*(1-$L$10))-$L$8-$L$11)</f>
        <v>351</v>
      </c>
      <c r="F29" s="12">
        <f t="shared" si="13"/>
        <v>343</v>
      </c>
      <c r="G29" s="12">
        <f t="shared" si="13"/>
        <v>335</v>
      </c>
      <c r="H29" s="12">
        <f t="shared" si="13"/>
        <v>327</v>
      </c>
      <c r="I29" s="12">
        <f t="shared" si="13"/>
        <v>319</v>
      </c>
      <c r="J29" s="12">
        <f t="shared" si="13"/>
        <v>311</v>
      </c>
      <c r="K29" s="12">
        <f t="shared" si="13"/>
        <v>303</v>
      </c>
      <c r="L29" s="12">
        <f t="shared" si="13"/>
        <v>295</v>
      </c>
      <c r="M29" s="20">
        <f t="shared" si="13"/>
        <v>287</v>
      </c>
      <c r="N29" s="5"/>
      <c r="O29" s="28"/>
      <c r="Q29" s="35"/>
    </row>
    <row r="30" spans="1:17" x14ac:dyDescent="0.3">
      <c r="A30" s="33"/>
      <c r="C30" s="27"/>
      <c r="D30" s="11">
        <f t="shared" si="2"/>
        <v>7</v>
      </c>
      <c r="E30" s="19">
        <f t="shared" ref="E30:M30" si="14">(($D$30*$F$9*(1-$F$10))-$F$8-$F$11)-((E17*$L$9*(1-$L$10))-$L$8-$L$11)</f>
        <v>383</v>
      </c>
      <c r="F30" s="12">
        <f t="shared" si="14"/>
        <v>375</v>
      </c>
      <c r="G30" s="12">
        <f t="shared" si="14"/>
        <v>367</v>
      </c>
      <c r="H30" s="12">
        <f t="shared" si="14"/>
        <v>359</v>
      </c>
      <c r="I30" s="12">
        <f t="shared" si="14"/>
        <v>351</v>
      </c>
      <c r="J30" s="12">
        <f t="shared" si="14"/>
        <v>343</v>
      </c>
      <c r="K30" s="12">
        <f t="shared" si="14"/>
        <v>335</v>
      </c>
      <c r="L30" s="12">
        <f t="shared" si="14"/>
        <v>327</v>
      </c>
      <c r="M30" s="20">
        <f t="shared" si="14"/>
        <v>319</v>
      </c>
      <c r="N30" s="5"/>
      <c r="O30" s="28"/>
      <c r="Q30" s="35"/>
    </row>
    <row r="31" spans="1:17" x14ac:dyDescent="0.3">
      <c r="A31" s="33"/>
      <c r="C31" s="27"/>
      <c r="D31" s="11">
        <f t="shared" si="2"/>
        <v>7.25</v>
      </c>
      <c r="E31" s="19">
        <f t="shared" ref="E31:M31" si="15">(($D$31*$F$9*(1-$F$10))-$F$8-$F$11)-((E17*$L$9*(1-$L$10))-$L$8-$L$11)</f>
        <v>415</v>
      </c>
      <c r="F31" s="12">
        <f t="shared" si="15"/>
        <v>407</v>
      </c>
      <c r="G31" s="12">
        <f t="shared" si="15"/>
        <v>399</v>
      </c>
      <c r="H31" s="12">
        <f t="shared" si="15"/>
        <v>391</v>
      </c>
      <c r="I31" s="12">
        <f t="shared" si="15"/>
        <v>383</v>
      </c>
      <c r="J31" s="12">
        <f t="shared" si="15"/>
        <v>375</v>
      </c>
      <c r="K31" s="12">
        <f t="shared" si="15"/>
        <v>367</v>
      </c>
      <c r="L31" s="12">
        <f t="shared" si="15"/>
        <v>359</v>
      </c>
      <c r="M31" s="20">
        <f t="shared" si="15"/>
        <v>351</v>
      </c>
      <c r="N31" s="5"/>
      <c r="O31" s="28"/>
      <c r="Q31" s="35"/>
    </row>
    <row r="32" spans="1:17" x14ac:dyDescent="0.3">
      <c r="A32" s="33"/>
      <c r="C32" s="27"/>
      <c r="D32" s="11">
        <f t="shared" si="2"/>
        <v>7.5</v>
      </c>
      <c r="E32" s="19">
        <f t="shared" ref="E32:M32" si="16">(($D$32*$F$9*(1-$F$10))-$F$8-$F$11)-((E17*$L$9*(1-$L$10))-$L$8-$L$11)</f>
        <v>447</v>
      </c>
      <c r="F32" s="12">
        <f t="shared" si="16"/>
        <v>439</v>
      </c>
      <c r="G32" s="12">
        <f t="shared" si="16"/>
        <v>431</v>
      </c>
      <c r="H32" s="12">
        <f t="shared" si="16"/>
        <v>423</v>
      </c>
      <c r="I32" s="12">
        <f t="shared" si="16"/>
        <v>415</v>
      </c>
      <c r="J32" s="12">
        <f t="shared" si="16"/>
        <v>407</v>
      </c>
      <c r="K32" s="12">
        <f t="shared" si="16"/>
        <v>399</v>
      </c>
      <c r="L32" s="12">
        <f t="shared" si="16"/>
        <v>391</v>
      </c>
      <c r="M32" s="20">
        <f t="shared" si="16"/>
        <v>383</v>
      </c>
      <c r="N32" s="5"/>
      <c r="O32" s="28"/>
      <c r="Q32" s="35"/>
    </row>
    <row r="33" spans="1:17" ht="19.5" thickBot="1" x14ac:dyDescent="0.35">
      <c r="A33" s="33"/>
      <c r="C33" s="27"/>
      <c r="D33" s="11">
        <f t="shared" si="2"/>
        <v>7.75</v>
      </c>
      <c r="E33" s="21">
        <f t="shared" ref="E33:M33" si="17">(($D$33*$F$9*(1-$F$10))-$F$8-$F$11)-((E17*$L$9*(1-$L$10))-$L$8-$L$11)</f>
        <v>479</v>
      </c>
      <c r="F33" s="22">
        <f t="shared" si="17"/>
        <v>471</v>
      </c>
      <c r="G33" s="22">
        <f t="shared" si="17"/>
        <v>463</v>
      </c>
      <c r="H33" s="22">
        <f t="shared" si="17"/>
        <v>455</v>
      </c>
      <c r="I33" s="22">
        <f t="shared" si="17"/>
        <v>447</v>
      </c>
      <c r="J33" s="22">
        <f t="shared" si="17"/>
        <v>439</v>
      </c>
      <c r="K33" s="22">
        <f t="shared" si="17"/>
        <v>431</v>
      </c>
      <c r="L33" s="22">
        <f t="shared" si="17"/>
        <v>423</v>
      </c>
      <c r="M33" s="23">
        <f t="shared" si="17"/>
        <v>415</v>
      </c>
      <c r="N33" s="5"/>
      <c r="O33" s="28"/>
      <c r="Q33" s="35"/>
    </row>
    <row r="34" spans="1:17" ht="19.5" thickBot="1" x14ac:dyDescent="0.35">
      <c r="A34" s="33"/>
      <c r="C34" s="29"/>
      <c r="D34" s="30"/>
      <c r="E34" s="38" t="s">
        <v>29</v>
      </c>
      <c r="F34" s="30"/>
      <c r="G34" s="30"/>
      <c r="H34" s="30"/>
      <c r="I34" s="30"/>
      <c r="J34" s="30"/>
      <c r="K34" s="30"/>
      <c r="L34" s="30"/>
      <c r="M34" s="30"/>
      <c r="N34" s="30"/>
      <c r="O34" s="31"/>
      <c r="Q34" s="35"/>
    </row>
    <row r="35" spans="1:17" x14ac:dyDescent="0.3">
      <c r="A35" s="33"/>
      <c r="Q35" s="35"/>
    </row>
    <row r="36" spans="1:17" x14ac:dyDescent="0.3">
      <c r="A36" s="33"/>
      <c r="C36" s="37" t="s">
        <v>26</v>
      </c>
      <c r="Q36" s="35"/>
    </row>
    <row r="37" spans="1:17" x14ac:dyDescent="0.3">
      <c r="A37" s="33"/>
      <c r="C37" s="37" t="s">
        <v>27</v>
      </c>
      <c r="Q37" s="35"/>
    </row>
    <row r="38" spans="1:17" x14ac:dyDescent="0.3">
      <c r="A38" s="33"/>
      <c r="C38" s="37" t="s">
        <v>28</v>
      </c>
      <c r="Q38" s="35"/>
    </row>
    <row r="39" spans="1:17" x14ac:dyDescent="0.3">
      <c r="A39" s="33"/>
      <c r="Q39" s="35"/>
    </row>
    <row r="40" spans="1:17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5"/>
      <c r="P40" s="35"/>
      <c r="Q40" s="35"/>
    </row>
  </sheetData>
  <conditionalFormatting sqref="E18">
    <cfRule type="cellIs" dxfId="20" priority="38" operator="greaterThan">
      <formula>0</formula>
    </cfRule>
    <cfRule type="colorScale" priority="39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E18:M33">
    <cfRule type="cellIs" dxfId="19" priority="36" operator="greaterThan">
      <formula>0</formula>
    </cfRule>
    <cfRule type="cellIs" dxfId="18" priority="37" operator="greaterThan">
      <formula>0</formula>
    </cfRule>
  </conditionalFormatting>
  <conditionalFormatting sqref="E18:M33">
    <cfRule type="cellIs" dxfId="17" priority="35" operator="greaterThan">
      <formula>0</formula>
    </cfRule>
  </conditionalFormatting>
  <conditionalFormatting sqref="F18">
    <cfRule type="cellIs" dxfId="16" priority="33" operator="greaterThan">
      <formula>0</formula>
    </cfRule>
    <cfRule type="colorScale" priority="3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15" priority="31" operator="greaterThan">
      <formula>0</formula>
    </cfRule>
    <cfRule type="colorScale" priority="3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14" priority="29" operator="greaterThan">
      <formula>0</formula>
    </cfRule>
    <cfRule type="colorScale" priority="3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13" priority="27" operator="greaterThan">
      <formula>0</formula>
    </cfRule>
    <cfRule type="colorScale" priority="2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12" priority="25" operator="greaterThan">
      <formula>0</formula>
    </cfRule>
    <cfRule type="colorScale" priority="2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11" priority="23" operator="greaterThan">
      <formula>0</formula>
    </cfRule>
    <cfRule type="colorScale" priority="2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10" priority="21" operator="greaterThan">
      <formula>0</formula>
    </cfRule>
    <cfRule type="colorScale" priority="2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9" priority="19" operator="greaterThan">
      <formula>0</formula>
    </cfRule>
    <cfRule type="colorScale" priority="2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8" priority="17" operator="greaterThan">
      <formula>0</formula>
    </cfRule>
    <cfRule type="colorScale" priority="1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F18">
    <cfRule type="cellIs" dxfId="7" priority="15" operator="greaterThan">
      <formula>0</formula>
    </cfRule>
    <cfRule type="colorScale" priority="1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G18">
    <cfRule type="cellIs" dxfId="6" priority="13" operator="greaterThan">
      <formula>0</formula>
    </cfRule>
    <cfRule type="colorScale" priority="1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H18">
    <cfRule type="cellIs" dxfId="5" priority="11" operator="greaterThan">
      <formula>0</formula>
    </cfRule>
    <cfRule type="colorScale" priority="12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I18">
    <cfRule type="cellIs" dxfId="4" priority="9" operator="greaterThan">
      <formula>0</formula>
    </cfRule>
    <cfRule type="colorScale" priority="10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J18">
    <cfRule type="cellIs" dxfId="3" priority="7" operator="greaterThan">
      <formula>0</formula>
    </cfRule>
    <cfRule type="colorScale" priority="8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K18">
    <cfRule type="cellIs" dxfId="2" priority="5" operator="greaterThan">
      <formula>0</formula>
    </cfRule>
    <cfRule type="colorScale" priority="6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L18">
    <cfRule type="cellIs" dxfId="1" priority="3" operator="greaterThan">
      <formula>0</formula>
    </cfRule>
    <cfRule type="colorScale" priority="4">
      <colorScale>
        <cfvo type="num" val="&quot;if &lt; 0&quot;"/>
        <cfvo type="max"/>
        <color theme="8" tint="0.79998168889431442"/>
        <color rgb="FFFFEF9C"/>
      </colorScale>
    </cfRule>
  </conditionalFormatting>
  <conditionalFormatting sqref="M18">
    <cfRule type="cellIs" dxfId="0" priority="1" operator="greaterThan">
      <formula>0</formula>
    </cfRule>
    <cfRule type="colorScale" priority="2">
      <colorScale>
        <cfvo type="num" val="&quot;if &lt; 0&quot;"/>
        <cfvo type="max"/>
        <color theme="8" tint="0.79998168889431442"/>
        <color rgb="FFFFEF9C"/>
      </colorScale>
    </cfRule>
  </conditionalFormatting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Cotton vs. Corn 1</vt:lpstr>
      <vt:lpstr>Cotton vs. Corn 2</vt:lpstr>
      <vt:lpstr>Cotton vs. Soybeans 1</vt:lpstr>
      <vt:lpstr>Cotton vs. Soybeans 2</vt:lpstr>
      <vt:lpstr>Corn vs. Soybeans</vt:lpstr>
      <vt:lpstr>'Corn vs. Soybeans'!Print_Area</vt:lpstr>
      <vt:lpstr>'Cotton vs. Corn 1'!Print_Area</vt:lpstr>
      <vt:lpstr>'Cotton vs. Corn 2'!Print_Area</vt:lpstr>
      <vt:lpstr>'Cotton vs. Soybeans 1'!Print_Area</vt:lpstr>
      <vt:lpstr>'Cotton vs. Soybeans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msalassi</dc:creator>
  <cp:lastModifiedBy>mikes</cp:lastModifiedBy>
  <cp:lastPrinted>2013-11-14T15:11:52Z</cp:lastPrinted>
  <dcterms:created xsi:type="dcterms:W3CDTF">2012-04-19T17:26:15Z</dcterms:created>
  <dcterms:modified xsi:type="dcterms:W3CDTF">2013-11-14T17:16:48Z</dcterms:modified>
</cp:coreProperties>
</file>